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1" activeTab="1"/>
  </bookViews>
  <sheets>
    <sheet name="Лист1" sheetId="1" r:id="rId1"/>
    <sheet name="Лист2" sheetId="2" r:id="rId2"/>
    <sheet name="Лист3" sheetId="3" r:id="rId3"/>
  </sheets>
  <definedNames/>
  <calcPr calcMode="manual" fullCalcOnLoad="1" fullPrecision="0"/>
</workbook>
</file>

<file path=xl/sharedStrings.xml><?xml version="1.0" encoding="utf-8"?>
<sst xmlns="http://schemas.openxmlformats.org/spreadsheetml/2006/main" count="362" uniqueCount="162">
  <si>
    <t>№      п/п</t>
  </si>
  <si>
    <t>Адрес</t>
  </si>
  <si>
    <t>Подпиток тн всего за месяц</t>
  </si>
  <si>
    <t>Тариф в руб/тн с НДС</t>
  </si>
  <si>
    <t>Тариф в руб/Гкал с НДС</t>
  </si>
  <si>
    <t>ГОРЯЧАЯ ВОДА</t>
  </si>
  <si>
    <t xml:space="preserve">ПОДПИТОК   </t>
  </si>
  <si>
    <t>ОТОПЛЕНИЕ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</si>
  <si>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</si>
  <si>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</si>
  <si>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</si>
  <si>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>НАЧИСЛЕНО НАСЕЛЕНИЮ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</si>
  <si>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</si>
  <si>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</si>
  <si>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</si>
  <si>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</si>
  <si>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</si>
  <si>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</si>
  <si>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</si>
  <si>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</si>
  <si>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</si>
  <si>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</si>
  <si>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</si>
  <si>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</si>
  <si>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</si>
  <si>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</si>
  <si>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</si>
  <si>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</si>
  <si>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</si>
  <si>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</si>
  <si>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</si>
  <si>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</si>
  <si>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</si>
  <si>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</si>
  <si>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</si>
  <si>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</si>
  <si>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</si>
  <si>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</si>
  <si>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</si>
  <si>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</si>
  <si>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</si>
  <si>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</si>
  <si>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</si>
  <si>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</si>
  <si>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</si>
  <si>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</si>
  <si>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</si>
  <si>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</si>
  <si>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</si>
  <si>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</si>
  <si>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</si>
  <si>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</si>
  <si>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</si>
  <si>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</si>
  <si>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</si>
  <si>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</si>
  <si>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</si>
  <si>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</si>
  <si>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</si>
  <si>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Кол-во человек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</si>
  <si>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</si>
  <si>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</si>
  <si>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</si>
  <si>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t>АРЕНДАТОРЫ</t>
  </si>
  <si>
    <t>Г/кал по горячей воде</t>
  </si>
  <si>
    <t>Тн по подпитку</t>
  </si>
  <si>
    <t xml:space="preserve"> Площадь арендованных  помещений м2</t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</si>
  <si>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</si>
  <si>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</si>
  <si>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</si>
  <si>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</si>
  <si>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</si>
  <si>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ВСЕГО руб: г/вода + подпиток + отопление гр.25+ гр.19</t>
  </si>
  <si>
    <r>
      <t xml:space="preserve">Г/кал по подп.         </t>
    </r>
    <r>
      <rPr>
        <sz val="8"/>
        <rFont val="Arial Cyr"/>
        <family val="2"/>
      </rPr>
      <t>(гр.6 :гр.18)</t>
    </r>
  </si>
  <si>
    <t>7а</t>
  </si>
  <si>
    <t>ВСЕГО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</si>
  <si>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</si>
  <si>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t>Общая площадь дома с арендаторами</t>
  </si>
  <si>
    <t>20а</t>
  </si>
  <si>
    <t>20б</t>
  </si>
  <si>
    <t>Отопление Гкал без арендаторов (гр17/гр3*гр27)</t>
  </si>
  <si>
    <t>Тариф</t>
  </si>
  <si>
    <t>Отопление руб без арендаторов (гр20хгр20а)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</si>
  <si>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</si>
  <si>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</si>
  <si>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</si>
  <si>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</si>
  <si>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</si>
  <si>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Стоимость 1 м3 горячей воды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</si>
  <si>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</si>
  <si>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t>гр4 : гр7</t>
  </si>
  <si>
    <t>количество людей по ноябрю месяцу из отчета РКЦ</t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</si>
  <si>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</si>
  <si>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</si>
  <si>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</si>
  <si>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 xml:space="preserve"> Гкал отопления на 1 м2  гр17 : гр3</t>
  </si>
  <si>
    <t xml:space="preserve">РКЦ    март  2012 года </t>
  </si>
  <si>
    <t>Гл экономист                      Н.П.Ковальчук</t>
  </si>
  <si>
    <t>Общая площадь жилого дома (население), м2</t>
  </si>
  <si>
    <t>Общая площадь нежилого помещения, м2</t>
  </si>
  <si>
    <t>2.1.</t>
  </si>
  <si>
    <t>2.2.</t>
  </si>
  <si>
    <t>Общая площадь  жилого дома м2,(население+нежилые помещения), гр 2.1.+ гр 2.2.</t>
  </si>
  <si>
    <t>Количество м3 по ОДПУ</t>
  </si>
  <si>
    <t>Кол-во человек  всего (население)</t>
  </si>
  <si>
    <t>Кол-во человек  ИПУ, (население)</t>
  </si>
  <si>
    <t>Кл-во  по ИПУ  горячей воды население, м3</t>
  </si>
  <si>
    <t>Кол-во по ИПУ по нежилым помещениям, м3</t>
  </si>
  <si>
    <t>Стоимость 1м3, подпиточной воды (с НДС)</t>
  </si>
  <si>
    <t xml:space="preserve"> Всего кол-во Гкал по ОДПУ, горячей воды ( население+ нежилые помещения </t>
  </si>
  <si>
    <t>Стоимость 1 Гкал, горячей воды, руб</t>
  </si>
  <si>
    <t>ЖИЛЫХ ДОМОВ НАХОДЯЩИХСЯ НА ОБСЛУЖИВАНИИ ООО "Конаковский Жилкомсервис"</t>
  </si>
  <si>
    <t>ОДН на ГВС, м3, гр 8*9</t>
  </si>
  <si>
    <t>ОДН на ГВС на 1м2/ м3/ мес, гр 10/3</t>
  </si>
  <si>
    <t>Кол-во человек без ИПУ (по нормотиву), население, гр 7-гр12</t>
  </si>
  <si>
    <t>ВСЕГО горячая вода м3 на проживающих человек без ИПУ, гр 4-гр10-гр 13-гр 15</t>
  </si>
  <si>
    <t>Горячая вода м3/чел/мес (на проживающих человек без ИПУ), гр 16/гр14</t>
  </si>
  <si>
    <t>Сумма подпиточной воды, руб., гр 4*гр19</t>
  </si>
  <si>
    <t>Всего сумма по горячей воде, Гкал+подпиток, руб., гр20+гр23</t>
  </si>
  <si>
    <t>Стоимость 1м3, горячей воды, гр24/ гр 4</t>
  </si>
  <si>
    <t>Расчет стоимости 1 м3 горячей воды( население)</t>
  </si>
  <si>
    <t>Расчет стоимости 1 м3 горячей воды( не жилые помещения)</t>
  </si>
  <si>
    <t>Сумма по  горячей воде, Гкал, руб. , гр26*гр20б</t>
  </si>
  <si>
    <t>Сумма подпиточной воды, руб., гр 5*гр19</t>
  </si>
  <si>
    <t>Всего сумма по горячей воде, Гкал+подпиток, руб., гр27+гр28</t>
  </si>
  <si>
    <t>Стоимость 1м3, горячей воды, гр29/ гр 5</t>
  </si>
  <si>
    <t>Нормотив на ОДН на ГВС, м3 /м2 /мес убор.площ</t>
  </si>
  <si>
    <t>Общая площадь мест убор. площ, м2</t>
  </si>
  <si>
    <t>Гкал по отоплению, по ОДПУ</t>
  </si>
  <si>
    <t>Тариф на Гкал для населения</t>
  </si>
  <si>
    <t>Гкал по горячей воде+ отопление (не жилые помещения)</t>
  </si>
  <si>
    <t>Гкал по горячей воде+ отопление (население), гр 20а+гр 32</t>
  </si>
  <si>
    <t>Всего Гкал по горячей воде+ отопление , гр 37+гр 38</t>
  </si>
  <si>
    <t>Сумма по  горячей воде, Гкал, руб. , гр22*гр20а</t>
  </si>
  <si>
    <t>9а</t>
  </si>
  <si>
    <t>Площадь жилая + лест.клетки, гр 3+гр9</t>
  </si>
  <si>
    <t>% жилого помещения, гр 3/гр9а*100</t>
  </si>
  <si>
    <t>100 % ПЛОЩАДЬ (жилая+ л.клетки, 1*100</t>
  </si>
  <si>
    <t>ОДН отопление</t>
  </si>
  <si>
    <t>Гкал по ОДПУ отопление</t>
  </si>
  <si>
    <t>Гкал по отоплению жилые помещения, гр31* гр 35/100</t>
  </si>
  <si>
    <t>Гкал по отоплению лест.клетки, гр31* гр 36/100</t>
  </si>
  <si>
    <t>Гкал по отоплению на 1м2 жилые помещения, гр 37/гр3</t>
  </si>
  <si>
    <t>Гкал по отоплению на 1м2 ОДН, гр 38/гр 3</t>
  </si>
  <si>
    <t>Гкал по отоплению, по ОДПУ( не жилые помещения), гр (39+гр40)*2,2</t>
  </si>
  <si>
    <t>Гкал по отоплению, по ОДПУ, (население),гр (39+гр40)*2,1</t>
  </si>
  <si>
    <t>Сумма по отоплению для населения, руб. ,гр 32*гр41</t>
  </si>
  <si>
    <t>Стоимость 1 м2/ мес отопления (население), руб., гр 42/гр2,1</t>
  </si>
  <si>
    <t>Стоимость 1м3, горячей воды, (гр22*21+19*4)/4</t>
  </si>
  <si>
    <t>основные</t>
  </si>
  <si>
    <t>38а</t>
  </si>
  <si>
    <t>Гкал по отоплению на 1м2 жилые помещения, гр 31/гр3</t>
  </si>
  <si>
    <t>В том числе население (м3), гр 11*гр2,1+гр13гр+16</t>
  </si>
  <si>
    <t>В том числе нежилые помещения (м3), гр11*гр 2.2+гр15</t>
  </si>
  <si>
    <t xml:space="preserve"> кол-во Гкал по ОДПУ, горячей воды ( население), гр 21*гр6/гр4</t>
  </si>
  <si>
    <t xml:space="preserve"> кол-во Гкал по ОДПУ, горячей воды ( не жилые помещения), гр 21*гр5/гр4</t>
  </si>
  <si>
    <t>% лест. Клетки не жилое, гр 34-гр 35</t>
  </si>
  <si>
    <t>Гкал по отоплению НАСЕЛЕНИЕ</t>
  </si>
  <si>
    <t>Факт , т</t>
  </si>
  <si>
    <t>3а</t>
  </si>
  <si>
    <t>ВСЕГО количество горячей воды по ОДПУ , (м3), гр 3а*1,022</t>
  </si>
  <si>
    <t xml:space="preserve">РАСЧЕТ КОММУНАЛЬНЫХ УСЛУГ ПО ГВС за  Февраль  2014 года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</si>
</sst>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  <numFmt numFmtId="168" formatCode="#,##0.0000"/>
    <numFmt numFmtId="169" formatCode="#,##0.00000"/>
    <numFmt numFmtId="170" formatCode="[$-FC19]d\ mmmm\ yyyy\ &quot;г.&quot;"/>
    <numFmt numFmtId="171" formatCode="0.0000"/>
    <numFmt numFmtId="172" formatCode="0.00000"/>
    <numFmt numFmtId="173" formatCode="0.000000"/>
    <numFmt numFmtId="174" formatCode="0.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5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i/>
      <sz val="9"/>
      <name val="Arial Cyr"/>
      <family val="2"/>
    </font>
    <font>
      <sz val="14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0"/>
    </font>
    <font>
      <b/>
      <i/>
      <sz val="11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1" fillId="0" borderId="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6" fontId="1" fillId="0" borderId="14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1" fillId="0" borderId="21" xfId="0" applyNumberFormat="1" applyFont="1" applyBorder="1" applyAlignment="1">
      <alignment horizontal="center"/>
    </xf>
    <xf numFmtId="165" fontId="1" fillId="0" borderId="22" xfId="0" applyNumberFormat="1" applyFont="1" applyBorder="1" applyAlignment="1">
      <alignment horizontal="center"/>
    </xf>
    <xf numFmtId="165" fontId="1" fillId="0" borderId="23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167" fontId="1" fillId="0" borderId="14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69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3" borderId="18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65" fontId="1" fillId="33" borderId="1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65" fontId="2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65" fontId="1" fillId="0" borderId="0" xfId="0" applyNumberFormat="1" applyFont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65" fontId="2" fillId="0" borderId="27" xfId="0" applyNumberFormat="1" applyFont="1" applyBorder="1" applyAlignment="1">
      <alignment horizontal="center"/>
    </xf>
    <xf numFmtId="165" fontId="2" fillId="0" borderId="28" xfId="0" applyNumberFormat="1" applyFont="1" applyBorder="1" applyAlignment="1">
      <alignment horizontal="center"/>
    </xf>
    <xf numFmtId="165" fontId="1" fillId="0" borderId="26" xfId="0" applyNumberFormat="1" applyFont="1" applyBorder="1" applyAlignment="1">
      <alignment horizontal="center"/>
    </xf>
    <xf numFmtId="165" fontId="2" fillId="0" borderId="29" xfId="0" applyNumberFormat="1" applyFont="1" applyBorder="1" applyAlignment="1">
      <alignment horizontal="center"/>
    </xf>
    <xf numFmtId="165" fontId="2" fillId="0" borderId="30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/>
    </xf>
    <xf numFmtId="165" fontId="2" fillId="0" borderId="31" xfId="0" applyNumberFormat="1" applyFont="1" applyBorder="1" applyAlignment="1">
      <alignment horizontal="center"/>
    </xf>
    <xf numFmtId="165" fontId="1" fillId="0" borderId="32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67" fontId="11" fillId="0" borderId="14" xfId="0" applyNumberFormat="1" applyFont="1" applyBorder="1" applyAlignment="1">
      <alignment horizontal="center"/>
    </xf>
    <xf numFmtId="167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67" fontId="11" fillId="0" borderId="14" xfId="0" applyNumberFormat="1" applyFont="1" applyBorder="1" applyAlignment="1">
      <alignment horizontal="center" wrapText="1"/>
    </xf>
    <xf numFmtId="167" fontId="11" fillId="0" borderId="10" xfId="0" applyNumberFormat="1" applyFont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65" fontId="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center"/>
    </xf>
    <xf numFmtId="165" fontId="1" fillId="35" borderId="14" xfId="0" applyNumberFormat="1" applyFont="1" applyFill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 vertical="center"/>
    </xf>
    <xf numFmtId="0" fontId="0" fillId="39" borderId="0" xfId="0" applyFill="1" applyBorder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13" fillId="0" borderId="10" xfId="0" applyFont="1" applyFill="1" applyBorder="1" applyAlignment="1">
      <alignment horizontal="center"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0" borderId="33" xfId="52" applyNumberFormat="1" applyFont="1" applyFill="1" applyBorder="1" applyAlignment="1">
      <alignment horizontal="center"/>
      <protection/>
    </xf>
    <xf numFmtId="4" fontId="0" fillId="0" borderId="33" xfId="53" applyNumberFormat="1" applyFont="1" applyFill="1" applyBorder="1" applyAlignment="1">
      <alignment horizontal="center"/>
      <protection/>
    </xf>
    <xf numFmtId="0" fontId="0" fillId="0" borderId="33" xfId="53" applyFont="1" applyFill="1" applyBorder="1" applyAlignment="1">
      <alignment horizontal="center"/>
      <protection/>
    </xf>
    <xf numFmtId="0" fontId="0" fillId="41" borderId="0" xfId="0" applyFill="1" applyAlignment="1">
      <alignment/>
    </xf>
    <xf numFmtId="0" fontId="0" fillId="0" borderId="0" xfId="0" applyAlignment="1">
      <alignment wrapText="1"/>
    </xf>
    <xf numFmtId="0" fontId="0" fillId="42" borderId="0" xfId="0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37" xfId="0" applyFill="1" applyBorder="1" applyAlignment="1">
      <alignment horizontal="center"/>
    </xf>
    <xf numFmtId="0" fontId="13" fillId="0" borderId="38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13" fillId="0" borderId="41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3" fillId="0" borderId="4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3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71" fontId="0" fillId="0" borderId="10" xfId="0" applyNumberFormat="1" applyFont="1" applyFill="1" applyBorder="1" applyAlignment="1">
      <alignment horizontal="center" wrapText="1"/>
    </xf>
    <xf numFmtId="171" fontId="19" fillId="0" borderId="10" xfId="0" applyNumberFormat="1" applyFont="1" applyFill="1" applyBorder="1" applyAlignment="1">
      <alignment horizontal="center" wrapText="1"/>
    </xf>
    <xf numFmtId="171" fontId="15" fillId="0" borderId="10" xfId="0" applyNumberFormat="1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171" fontId="0" fillId="0" borderId="10" xfId="0" applyNumberFormat="1" applyFill="1" applyBorder="1" applyAlignment="1">
      <alignment horizont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left"/>
    </xf>
    <xf numFmtId="2" fontId="1" fillId="0" borderId="19" xfId="0" applyNumberFormat="1" applyFont="1" applyFill="1" applyBorder="1" applyAlignment="1">
      <alignment horizontal="center"/>
    </xf>
    <xf numFmtId="166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173" fontId="15" fillId="0" borderId="19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15" fillId="0" borderId="14" xfId="0" applyNumberFormat="1" applyFont="1" applyFill="1" applyBorder="1" applyAlignment="1">
      <alignment horizontal="center"/>
    </xf>
    <xf numFmtId="2" fontId="15" fillId="0" borderId="19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horizontal="left"/>
    </xf>
    <xf numFmtId="2" fontId="13" fillId="0" borderId="42" xfId="0" applyNumberFormat="1" applyFont="1" applyFill="1" applyBorder="1" applyAlignment="1">
      <alignment horizontal="center"/>
    </xf>
    <xf numFmtId="2" fontId="13" fillId="0" borderId="14" xfId="0" applyNumberFormat="1" applyFont="1" applyFill="1" applyBorder="1" applyAlignment="1">
      <alignment horizontal="center"/>
    </xf>
    <xf numFmtId="164" fontId="13" fillId="0" borderId="19" xfId="0" applyNumberFormat="1" applyFont="1" applyFill="1" applyBorder="1" applyAlignment="1">
      <alignment horizontal="center"/>
    </xf>
    <xf numFmtId="2" fontId="16" fillId="0" borderId="19" xfId="0" applyNumberFormat="1" applyFont="1" applyFill="1" applyBorder="1" applyAlignment="1">
      <alignment horizontal="center"/>
    </xf>
    <xf numFmtId="2" fontId="16" fillId="0" borderId="20" xfId="0" applyNumberFormat="1" applyFont="1" applyFill="1" applyBorder="1" applyAlignment="1">
      <alignment horizontal="center"/>
    </xf>
    <xf numFmtId="0" fontId="0" fillId="0" borderId="42" xfId="0" applyFill="1" applyBorder="1" applyAlignment="1">
      <alignment/>
    </xf>
    <xf numFmtId="2" fontId="0" fillId="0" borderId="14" xfId="0" applyNumberFormat="1" applyFill="1" applyBorder="1" applyAlignment="1">
      <alignment/>
    </xf>
    <xf numFmtId="164" fontId="0" fillId="0" borderId="10" xfId="0" applyNumberForma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173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72" fontId="18" fillId="0" borderId="10" xfId="0" applyNumberFormat="1" applyFont="1" applyFill="1" applyBorder="1" applyAlignment="1">
      <alignment horizontal="center"/>
    </xf>
    <xf numFmtId="172" fontId="15" fillId="0" borderId="10" xfId="0" applyNumberFormat="1" applyFont="1" applyFill="1" applyBorder="1" applyAlignment="1">
      <alignment horizontal="center"/>
    </xf>
    <xf numFmtId="164" fontId="15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13" fillId="0" borderId="10" xfId="0" applyFont="1" applyFill="1" applyBorder="1" applyAlignment="1">
      <alignment horizontal="left"/>
    </xf>
    <xf numFmtId="2" fontId="0" fillId="0" borderId="13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left"/>
    </xf>
    <xf numFmtId="0" fontId="0" fillId="0" borderId="44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13" fillId="0" borderId="10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/>
    </xf>
    <xf numFmtId="166" fontId="13" fillId="0" borderId="10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171" fontId="0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/>
    </xf>
    <xf numFmtId="166" fontId="14" fillId="0" borderId="10" xfId="0" applyNumberFormat="1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left"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0" fontId="12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  <xf numFmtId="0" fontId="18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5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ill="1" applyBorder="1" applyAlignment="1">
      <alignment/>
    </xf>
    <xf numFmtId="0" fontId="12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 2" xfId="52"/>
    <cellStyle name="Обычный 6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zoomScalePageLayoutView="0" workbookViewId="0" topLeftCell="F5">
      <selection activeCell="AT10" sqref="AT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bestFit="1" customWidth="1"/>
    <col min="4" max="4" width="9.875" style="0" bestFit="1" customWidth="1"/>
    <col min="5" max="5" width="7.00390625" style="0" customWidth="1"/>
    <col min="6" max="6" width="11.00390625" style="0" customWidth="1"/>
    <col min="7" max="8" width="7.875" style="0" customWidth="1"/>
    <col min="9" max="9" width="7.875" style="0" hidden="1" customWidth="1"/>
    <col min="10" max="11" width="8.375" style="0" hidden="1" customWidth="1"/>
    <col min="12" max="12" width="8.125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5" max="25" width="9.00390625" style="0" customWidth="1"/>
    <col min="26" max="26" width="11.625" style="0" customWidth="1"/>
    <col min="27" max="27" width="13.375" style="0" customWidth="1"/>
    <col min="30" max="30" width="9.875" style="0" bestFit="1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173" t="s">
        <v>96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</row>
    <row r="6" spans="14:15" ht="12.75">
      <c r="N6">
        <v>24.91</v>
      </c>
      <c r="O6">
        <v>210.51</v>
      </c>
    </row>
    <row r="7" spans="1:48" ht="13.5" customHeight="1" thickBot="1">
      <c r="A7" s="169" t="s">
        <v>0</v>
      </c>
      <c r="B7" s="169" t="s">
        <v>1</v>
      </c>
      <c r="C7" s="169" t="s">
        <v>77</v>
      </c>
      <c r="D7" s="174" t="s">
        <v>6</v>
      </c>
      <c r="E7" s="175"/>
      <c r="F7" s="176"/>
      <c r="G7" s="169" t="s">
        <v>59</v>
      </c>
      <c r="H7" s="169" t="s">
        <v>90</v>
      </c>
      <c r="I7" s="12"/>
      <c r="J7" s="177"/>
      <c r="K7" s="177"/>
      <c r="L7" s="177"/>
      <c r="M7" s="192" t="s">
        <v>5</v>
      </c>
      <c r="N7" s="193"/>
      <c r="O7" s="193"/>
      <c r="P7" s="193"/>
      <c r="Q7" s="194"/>
      <c r="R7" s="194"/>
      <c r="S7" s="195"/>
      <c r="T7" s="190" t="s">
        <v>87</v>
      </c>
      <c r="U7" s="187" t="s">
        <v>7</v>
      </c>
      <c r="V7" s="188"/>
      <c r="W7" s="189"/>
      <c r="X7" s="178" t="s">
        <v>11</v>
      </c>
      <c r="Y7" s="179"/>
      <c r="Z7" s="179"/>
      <c r="AA7" s="180"/>
      <c r="AB7" s="180"/>
      <c r="AC7" s="180"/>
      <c r="AD7" s="180"/>
      <c r="AE7" s="181"/>
      <c r="AF7" s="71"/>
      <c r="AG7" s="58"/>
      <c r="AH7" s="58"/>
      <c r="AI7" s="58"/>
      <c r="AJ7" s="97"/>
      <c r="AK7" s="97"/>
      <c r="AL7" s="182" t="s">
        <v>63</v>
      </c>
      <c r="AM7" s="183"/>
      <c r="AN7" s="183"/>
      <c r="AO7" s="183"/>
      <c r="AP7" s="183"/>
      <c r="AQ7" s="184"/>
      <c r="AR7" s="95"/>
      <c r="AS7" s="134"/>
      <c r="AT7" s="171" t="s">
        <v>88</v>
      </c>
      <c r="AU7" s="169" t="s">
        <v>0</v>
      </c>
      <c r="AV7" s="169" t="s">
        <v>1</v>
      </c>
    </row>
    <row r="8" spans="1:48" ht="100.5" customHeight="1">
      <c r="A8" s="170"/>
      <c r="B8" s="170"/>
      <c r="C8" s="170"/>
      <c r="D8" s="12" t="s">
        <v>2</v>
      </c>
      <c r="E8" s="12" t="s">
        <v>3</v>
      </c>
      <c r="F8" s="10" t="s">
        <v>10</v>
      </c>
      <c r="G8" s="170"/>
      <c r="H8" s="170"/>
      <c r="I8" s="131"/>
      <c r="J8" s="11"/>
      <c r="K8" s="11"/>
      <c r="L8" s="26"/>
      <c r="M8" s="100" t="s">
        <v>95</v>
      </c>
      <c r="N8" s="100" t="s">
        <v>83</v>
      </c>
      <c r="O8" s="100" t="s">
        <v>84</v>
      </c>
      <c r="P8" s="100"/>
      <c r="Q8" s="116" t="s">
        <v>86</v>
      </c>
      <c r="R8" s="117" t="s">
        <v>4</v>
      </c>
      <c r="S8" s="118" t="s">
        <v>8</v>
      </c>
      <c r="T8" s="191"/>
      <c r="U8" s="12" t="s">
        <v>85</v>
      </c>
      <c r="V8" s="12" t="s">
        <v>4</v>
      </c>
      <c r="W8" s="10" t="s">
        <v>9</v>
      </c>
      <c r="X8" s="128" t="s">
        <v>80</v>
      </c>
      <c r="Y8" s="128" t="s">
        <v>81</v>
      </c>
      <c r="Z8" s="128" t="s">
        <v>82</v>
      </c>
      <c r="AA8" s="12" t="s">
        <v>72</v>
      </c>
      <c r="AB8" s="34" t="s">
        <v>60</v>
      </c>
      <c r="AC8" s="34" t="s">
        <v>73</v>
      </c>
      <c r="AD8" s="34" t="s">
        <v>62</v>
      </c>
      <c r="AE8" s="34" t="s">
        <v>61</v>
      </c>
      <c r="AF8" s="72"/>
      <c r="AG8" s="34" t="s">
        <v>66</v>
      </c>
      <c r="AH8" s="34" t="s">
        <v>76</v>
      </c>
      <c r="AI8" s="77" t="s">
        <v>68</v>
      </c>
      <c r="AJ8" s="84" t="s">
        <v>67</v>
      </c>
      <c r="AK8" s="80" t="s">
        <v>93</v>
      </c>
      <c r="AL8" s="34" t="s">
        <v>64</v>
      </c>
      <c r="AM8" s="77" t="s">
        <v>94</v>
      </c>
      <c r="AN8" s="34" t="s">
        <v>65</v>
      </c>
      <c r="AO8" s="77" t="s">
        <v>89</v>
      </c>
      <c r="AP8" s="34" t="s">
        <v>69</v>
      </c>
      <c r="AQ8" s="77" t="s">
        <v>70</v>
      </c>
      <c r="AR8" s="86" t="s">
        <v>92</v>
      </c>
      <c r="AS8" s="135" t="s">
        <v>71</v>
      </c>
      <c r="AT8" s="172"/>
      <c r="AU8" s="170"/>
      <c r="AV8" s="170"/>
    </row>
    <row r="9" spans="1:147" ht="13.5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 t="s">
        <v>74</v>
      </c>
      <c r="I9" s="48"/>
      <c r="J9" s="48"/>
      <c r="K9" s="48"/>
      <c r="L9" s="59"/>
      <c r="M9" s="152">
        <v>8</v>
      </c>
      <c r="N9" s="101">
        <v>11</v>
      </c>
      <c r="O9" s="101">
        <v>12</v>
      </c>
      <c r="P9" s="101"/>
      <c r="Q9" s="145">
        <v>13</v>
      </c>
      <c r="R9" s="49">
        <v>14</v>
      </c>
      <c r="S9" s="147">
        <v>15</v>
      </c>
      <c r="T9" s="148">
        <v>16</v>
      </c>
      <c r="U9" s="146">
        <v>17</v>
      </c>
      <c r="V9" s="49">
        <v>18</v>
      </c>
      <c r="W9" s="49">
        <v>19</v>
      </c>
      <c r="X9" s="50">
        <v>20</v>
      </c>
      <c r="Y9" s="50" t="s">
        <v>78</v>
      </c>
      <c r="Z9" s="50" t="s">
        <v>79</v>
      </c>
      <c r="AA9" s="49">
        <v>21</v>
      </c>
      <c r="AB9" s="51">
        <v>22</v>
      </c>
      <c r="AC9" s="51">
        <v>23</v>
      </c>
      <c r="AD9" s="51">
        <v>24</v>
      </c>
      <c r="AE9" s="51">
        <v>25</v>
      </c>
      <c r="AF9" s="73"/>
      <c r="AG9" s="51">
        <v>26</v>
      </c>
      <c r="AH9" s="51">
        <v>27</v>
      </c>
      <c r="AI9" s="70">
        <v>28</v>
      </c>
      <c r="AJ9" s="81">
        <v>29</v>
      </c>
      <c r="AK9" s="81">
        <v>30</v>
      </c>
      <c r="AL9" s="51">
        <v>31</v>
      </c>
      <c r="AM9" s="70">
        <v>32</v>
      </c>
      <c r="AN9" s="51">
        <v>33</v>
      </c>
      <c r="AO9" s="70">
        <v>34</v>
      </c>
      <c r="AP9" s="70">
        <v>35</v>
      </c>
      <c r="AQ9" s="70">
        <v>36</v>
      </c>
      <c r="AR9" s="81">
        <v>37</v>
      </c>
      <c r="AS9" s="136">
        <v>38</v>
      </c>
      <c r="AT9" s="70">
        <v>39</v>
      </c>
      <c r="AU9" s="48">
        <v>1</v>
      </c>
      <c r="AV9" s="4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47" ht="12.75">
      <c r="A10" s="41">
        <v>1</v>
      </c>
      <c r="B10" s="153" t="s">
        <v>12</v>
      </c>
      <c r="C10" s="43">
        <v>3623.9</v>
      </c>
      <c r="D10" s="44">
        <v>254.88</v>
      </c>
      <c r="E10" s="45">
        <v>13.81</v>
      </c>
      <c r="F10" s="98">
        <f aca="true" t="shared" si="0" ref="F10:F55">D10*E10</f>
        <v>3519.89</v>
      </c>
      <c r="G10" s="108">
        <v>132</v>
      </c>
      <c r="H10" s="47">
        <f>D10/G10</f>
        <v>1.93</v>
      </c>
      <c r="I10" s="132"/>
      <c r="J10" s="46"/>
      <c r="K10" s="46"/>
      <c r="L10" s="60"/>
      <c r="M10" s="144">
        <f>U10/C10</f>
        <v>0.025</v>
      </c>
      <c r="N10" s="141">
        <f>Z10/AH10</f>
        <v>18.106</v>
      </c>
      <c r="O10" s="142">
        <f>AS10/G10</f>
        <v>115.417</v>
      </c>
      <c r="P10" s="102"/>
      <c r="Q10" s="52">
        <v>16.13</v>
      </c>
      <c r="R10" s="45">
        <v>726.31</v>
      </c>
      <c r="S10" s="56">
        <f aca="true" t="shared" si="1" ref="S10:S55">Q10*R10</f>
        <v>11715.38</v>
      </c>
      <c r="T10" s="44">
        <f>Q10+U10</f>
        <v>106.47</v>
      </c>
      <c r="U10" s="44">
        <v>90.34</v>
      </c>
      <c r="V10" s="45">
        <v>726.31</v>
      </c>
      <c r="W10" s="56">
        <f>U10*V10</f>
        <v>65614.85</v>
      </c>
      <c r="X10" s="44">
        <f>U10/C10*AH10</f>
        <v>83.46</v>
      </c>
      <c r="Y10" s="45">
        <v>726.31</v>
      </c>
      <c r="Z10" s="46">
        <f>X10*Y10</f>
        <v>60617.83</v>
      </c>
      <c r="AA10" s="56">
        <f>AE10+W10</f>
        <v>80849.93</v>
      </c>
      <c r="AB10" s="47">
        <f>L10*0.5</f>
        <v>0</v>
      </c>
      <c r="AC10" s="57">
        <f>F10/V10</f>
        <v>4.846</v>
      </c>
      <c r="AD10" s="57">
        <f>Q10+AC10</f>
        <v>20.976</v>
      </c>
      <c r="AE10" s="56">
        <f>AD10*V10</f>
        <v>15235.08</v>
      </c>
      <c r="AF10" s="74"/>
      <c r="AG10" s="66">
        <v>276</v>
      </c>
      <c r="AH10" s="66">
        <f>C10-AG10</f>
        <v>3347.9</v>
      </c>
      <c r="AI10" s="78">
        <f>U10</f>
        <v>90.34</v>
      </c>
      <c r="AJ10" s="85">
        <f>AI10*C10/AH10</f>
        <v>97.788</v>
      </c>
      <c r="AK10" s="82">
        <f>AJ10*726.31</f>
        <v>71024.4</v>
      </c>
      <c r="AL10" s="143"/>
      <c r="AM10" s="79">
        <f aca="true" t="shared" si="2" ref="AM10:AM29">AL10*726.31</f>
        <v>0</v>
      </c>
      <c r="AN10" s="139"/>
      <c r="AO10" s="55">
        <f>AN10*13.51</f>
        <v>0</v>
      </c>
      <c r="AP10" s="13">
        <f aca="true" t="shared" si="3" ref="AP10:AP49">AN10+AL10</f>
        <v>0</v>
      </c>
      <c r="AQ10" s="55">
        <f aca="true" t="shared" si="4" ref="AQ10:AQ21">AM10+AO10</f>
        <v>0</v>
      </c>
      <c r="AR10" s="85">
        <f>AS10/726.31</f>
        <v>20.976</v>
      </c>
      <c r="AS10" s="137">
        <f>AE10-AQ10</f>
        <v>15235.08</v>
      </c>
      <c r="AT10" s="46">
        <f>AS10/D10</f>
        <v>59.77</v>
      </c>
      <c r="AU10" s="41">
        <v>1</v>
      </c>
      <c r="AV10" s="42" t="s">
        <v>12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29"/>
      <c r="EN10" s="29"/>
      <c r="EO10" s="29"/>
      <c r="EP10" s="29"/>
      <c r="EQ10" s="29"/>
    </row>
    <row r="11" spans="1:48" ht="12.75">
      <c r="A11" s="88">
        <v>2</v>
      </c>
      <c r="B11" s="154" t="s">
        <v>13</v>
      </c>
      <c r="C11" s="35">
        <v>3545.4</v>
      </c>
      <c r="D11" s="44">
        <v>383.82</v>
      </c>
      <c r="E11" s="45">
        <v>13.81</v>
      </c>
      <c r="F11" s="98">
        <f t="shared" si="0"/>
        <v>5300.55</v>
      </c>
      <c r="G11" s="109">
        <v>133</v>
      </c>
      <c r="H11" s="47">
        <f aca="true" t="shared" si="5" ref="H11:H54">D11/G11</f>
        <v>2.89</v>
      </c>
      <c r="I11" s="132"/>
      <c r="J11" s="18"/>
      <c r="K11" s="18"/>
      <c r="L11" s="60"/>
      <c r="M11" s="144">
        <f aca="true" t="shared" si="6" ref="M11:M54">U11/C11</f>
        <v>0.021</v>
      </c>
      <c r="N11" s="141">
        <f aca="true" t="shared" si="7" ref="N11:N54">Z11/AH11</f>
        <v>15.608</v>
      </c>
      <c r="O11" s="142">
        <f aca="true" t="shared" si="8" ref="O11:O54">AS11/G11</f>
        <v>171.737</v>
      </c>
      <c r="P11" s="102"/>
      <c r="Q11" s="52">
        <v>24.15</v>
      </c>
      <c r="R11" s="45">
        <v>726.31</v>
      </c>
      <c r="S11" s="56">
        <f t="shared" si="1"/>
        <v>17540.39</v>
      </c>
      <c r="T11" s="44">
        <f aca="true" t="shared" si="9" ref="T11:T54">Q11+U11</f>
        <v>100.34</v>
      </c>
      <c r="U11" s="44">
        <v>76.19</v>
      </c>
      <c r="V11" s="45">
        <v>726.31</v>
      </c>
      <c r="W11" s="56">
        <f aca="true" t="shared" si="10" ref="W11:W59">U11*V11</f>
        <v>55337.56</v>
      </c>
      <c r="X11" s="44">
        <f aca="true" t="shared" si="11" ref="X11:X54">U11/C11*AH11</f>
        <v>68.153</v>
      </c>
      <c r="Y11" s="45">
        <v>726.31</v>
      </c>
      <c r="Z11" s="46">
        <f aca="true" t="shared" si="12" ref="Z11:Z55">X11*Y11</f>
        <v>49500.21</v>
      </c>
      <c r="AA11" s="56">
        <f aca="true" t="shared" si="13" ref="AA11:AA55">AE11+W11</f>
        <v>78178.56</v>
      </c>
      <c r="AB11" s="47">
        <f aca="true" t="shared" si="14" ref="AB11:AB55">L11*0.5</f>
        <v>0</v>
      </c>
      <c r="AC11" s="57">
        <f aca="true" t="shared" si="15" ref="AC11:AC55">F11/V11</f>
        <v>7.298</v>
      </c>
      <c r="AD11" s="57">
        <f aca="true" t="shared" si="16" ref="AD11:AD57">Q11+AC11</f>
        <v>31.448</v>
      </c>
      <c r="AE11" s="56">
        <f aca="true" t="shared" si="17" ref="AE11:AE59">AD11*V11</f>
        <v>22841</v>
      </c>
      <c r="AF11" s="74"/>
      <c r="AG11" s="65">
        <v>374</v>
      </c>
      <c r="AH11" s="66">
        <f aca="true" t="shared" si="18" ref="AH11:AH55">C11-AG11</f>
        <v>3171.4</v>
      </c>
      <c r="AI11" s="78">
        <f aca="true" t="shared" si="19" ref="AI11:AI54">U11</f>
        <v>76.19</v>
      </c>
      <c r="AJ11" s="85">
        <f aca="true" t="shared" si="20" ref="AJ11:AJ54">AI11*C11/AH11</f>
        <v>85.175</v>
      </c>
      <c r="AK11" s="82">
        <f aca="true" t="shared" si="21" ref="AK11:AK55">AJ11*726.31</f>
        <v>61863.45</v>
      </c>
      <c r="AL11" s="139"/>
      <c r="AM11" s="79">
        <f t="shared" si="2"/>
        <v>0</v>
      </c>
      <c r="AN11" s="139"/>
      <c r="AO11" s="55">
        <f>AN11*13.51</f>
        <v>0</v>
      </c>
      <c r="AP11" s="13">
        <f t="shared" si="3"/>
        <v>0</v>
      </c>
      <c r="AQ11" s="55">
        <f t="shared" si="4"/>
        <v>0</v>
      </c>
      <c r="AR11" s="85">
        <f aca="true" t="shared" si="22" ref="AR11:AR59">AS11/726.31</f>
        <v>31.448</v>
      </c>
      <c r="AS11" s="137">
        <f aca="true" t="shared" si="23" ref="AS11:AS54">AE11-AQ11</f>
        <v>22841</v>
      </c>
      <c r="AT11" s="46">
        <f aca="true" t="shared" si="24" ref="AT11:AT54">AS11/D11</f>
        <v>59.51</v>
      </c>
      <c r="AU11" s="88">
        <v>2</v>
      </c>
      <c r="AV11" s="89" t="s">
        <v>13</v>
      </c>
    </row>
    <row r="12" spans="1:48" ht="12.75">
      <c r="A12" s="1">
        <v>3</v>
      </c>
      <c r="B12" s="154" t="s">
        <v>14</v>
      </c>
      <c r="C12" s="35">
        <v>3844.2</v>
      </c>
      <c r="D12" s="13">
        <v>693.4</v>
      </c>
      <c r="E12" s="45">
        <v>13.81</v>
      </c>
      <c r="F12" s="98">
        <f t="shared" si="0"/>
        <v>9575.85</v>
      </c>
      <c r="G12" s="109">
        <v>170</v>
      </c>
      <c r="H12" s="47">
        <f t="shared" si="5"/>
        <v>4.08</v>
      </c>
      <c r="I12" s="132"/>
      <c r="J12" s="18"/>
      <c r="K12" s="18"/>
      <c r="L12" s="60"/>
      <c r="M12" s="144">
        <f t="shared" si="6"/>
        <v>0.032</v>
      </c>
      <c r="N12" s="119">
        <f t="shared" si="7"/>
        <v>23.454</v>
      </c>
      <c r="O12" s="87">
        <f t="shared" si="8"/>
        <v>246.971</v>
      </c>
      <c r="P12" s="102"/>
      <c r="Q12" s="52">
        <v>44.622</v>
      </c>
      <c r="R12" s="45">
        <v>726.31</v>
      </c>
      <c r="S12" s="56">
        <f t="shared" si="1"/>
        <v>32409.4</v>
      </c>
      <c r="T12" s="44">
        <f t="shared" si="9"/>
        <v>168.758</v>
      </c>
      <c r="U12" s="44">
        <v>124.136</v>
      </c>
      <c r="V12" s="45">
        <v>726.31</v>
      </c>
      <c r="W12" s="56">
        <f t="shared" si="10"/>
        <v>90161.22</v>
      </c>
      <c r="X12" s="44">
        <f t="shared" si="11"/>
        <v>124.136</v>
      </c>
      <c r="Y12" s="45">
        <v>726.31</v>
      </c>
      <c r="Z12" s="46">
        <f t="shared" si="12"/>
        <v>90161.22</v>
      </c>
      <c r="AA12" s="56">
        <f t="shared" si="13"/>
        <v>132146.3</v>
      </c>
      <c r="AB12" s="47">
        <f t="shared" si="14"/>
        <v>0</v>
      </c>
      <c r="AC12" s="57">
        <f t="shared" si="15"/>
        <v>13.184</v>
      </c>
      <c r="AD12" s="57">
        <f t="shared" si="16"/>
        <v>57.806</v>
      </c>
      <c r="AE12" s="56">
        <f t="shared" si="17"/>
        <v>41985.08</v>
      </c>
      <c r="AF12" s="74"/>
      <c r="AG12" s="65"/>
      <c r="AH12" s="66">
        <f t="shared" si="18"/>
        <v>3844.2</v>
      </c>
      <c r="AI12" s="78">
        <f t="shared" si="19"/>
        <v>124.136</v>
      </c>
      <c r="AJ12" s="85">
        <f t="shared" si="20"/>
        <v>124.136</v>
      </c>
      <c r="AK12" s="82">
        <f t="shared" si="21"/>
        <v>90161.22</v>
      </c>
      <c r="AL12" s="13"/>
      <c r="AM12" s="79">
        <f t="shared" si="2"/>
        <v>0</v>
      </c>
      <c r="AN12" s="13"/>
      <c r="AO12" s="55">
        <f>AN12*13.51</f>
        <v>0</v>
      </c>
      <c r="AP12" s="13">
        <f t="shared" si="3"/>
        <v>0</v>
      </c>
      <c r="AQ12" s="55">
        <f t="shared" si="4"/>
        <v>0</v>
      </c>
      <c r="AR12" s="85">
        <f t="shared" si="22"/>
        <v>57.806</v>
      </c>
      <c r="AS12" s="137">
        <f t="shared" si="23"/>
        <v>41985.08</v>
      </c>
      <c r="AT12" s="46">
        <f t="shared" si="24"/>
        <v>60.55</v>
      </c>
      <c r="AU12" s="1">
        <v>3</v>
      </c>
      <c r="AV12" s="2" t="s">
        <v>14</v>
      </c>
    </row>
    <row r="13" spans="1:48" ht="12.75">
      <c r="A13" s="1">
        <v>4</v>
      </c>
      <c r="B13" s="154" t="s">
        <v>15</v>
      </c>
      <c r="C13" s="35">
        <v>3584.8</v>
      </c>
      <c r="D13" s="13">
        <v>382.54</v>
      </c>
      <c r="E13" s="45">
        <v>13.81</v>
      </c>
      <c r="F13" s="98">
        <f t="shared" si="0"/>
        <v>5282.88</v>
      </c>
      <c r="G13" s="109">
        <v>143</v>
      </c>
      <c r="H13" s="47">
        <f t="shared" si="5"/>
        <v>2.68</v>
      </c>
      <c r="I13" s="132"/>
      <c r="J13" s="18"/>
      <c r="K13" s="18"/>
      <c r="L13" s="60"/>
      <c r="M13" s="144">
        <f t="shared" si="6"/>
        <v>0.023</v>
      </c>
      <c r="N13" s="119">
        <f t="shared" si="7"/>
        <v>16.784</v>
      </c>
      <c r="O13" s="87">
        <f t="shared" si="8"/>
        <v>156.596</v>
      </c>
      <c r="P13" s="102"/>
      <c r="Q13" s="52">
        <v>23.69</v>
      </c>
      <c r="R13" s="45">
        <v>726.31</v>
      </c>
      <c r="S13" s="56">
        <f t="shared" si="1"/>
        <v>17206.28</v>
      </c>
      <c r="T13" s="44">
        <f t="shared" si="9"/>
        <v>106.53</v>
      </c>
      <c r="U13" s="44">
        <v>82.84</v>
      </c>
      <c r="V13" s="45">
        <v>726.31</v>
      </c>
      <c r="W13" s="56">
        <f t="shared" si="10"/>
        <v>60167.52</v>
      </c>
      <c r="X13" s="44">
        <f t="shared" si="11"/>
        <v>81.495</v>
      </c>
      <c r="Y13" s="45">
        <v>726.31</v>
      </c>
      <c r="Z13" s="46">
        <f t="shared" si="12"/>
        <v>59190.63</v>
      </c>
      <c r="AA13" s="56">
        <f t="shared" si="13"/>
        <v>82656.98</v>
      </c>
      <c r="AB13" s="47">
        <f t="shared" si="14"/>
        <v>0</v>
      </c>
      <c r="AC13" s="57">
        <f t="shared" si="15"/>
        <v>7.274</v>
      </c>
      <c r="AD13" s="57">
        <f t="shared" si="16"/>
        <v>30.964</v>
      </c>
      <c r="AE13" s="56">
        <f t="shared" si="17"/>
        <v>22489.46</v>
      </c>
      <c r="AF13" s="74"/>
      <c r="AG13" s="65">
        <v>58.2</v>
      </c>
      <c r="AH13" s="66">
        <f t="shared" si="18"/>
        <v>3526.6</v>
      </c>
      <c r="AI13" s="78">
        <f t="shared" si="19"/>
        <v>82.84</v>
      </c>
      <c r="AJ13" s="85">
        <f t="shared" si="20"/>
        <v>84.207</v>
      </c>
      <c r="AK13" s="82">
        <f t="shared" si="21"/>
        <v>61160.39</v>
      </c>
      <c r="AL13" s="13">
        <v>0.101</v>
      </c>
      <c r="AM13" s="79">
        <f t="shared" si="2"/>
        <v>73.36</v>
      </c>
      <c r="AN13" s="13">
        <v>1.69</v>
      </c>
      <c r="AO13" s="55">
        <f>AN13*13.51</f>
        <v>22.83</v>
      </c>
      <c r="AP13" s="13">
        <f t="shared" si="3"/>
        <v>1.791</v>
      </c>
      <c r="AQ13" s="55">
        <f t="shared" si="4"/>
        <v>96.19</v>
      </c>
      <c r="AR13" s="85">
        <f t="shared" si="22"/>
        <v>30.832</v>
      </c>
      <c r="AS13" s="137">
        <f t="shared" si="23"/>
        <v>22393.27</v>
      </c>
      <c r="AT13" s="46">
        <f t="shared" si="24"/>
        <v>58.54</v>
      </c>
      <c r="AU13" s="1">
        <v>4</v>
      </c>
      <c r="AV13" s="2" t="s">
        <v>15</v>
      </c>
    </row>
    <row r="14" spans="1:48" ht="12.75">
      <c r="A14" s="1">
        <v>5</v>
      </c>
      <c r="B14" s="154" t="s">
        <v>16</v>
      </c>
      <c r="C14" s="35">
        <v>3830.7</v>
      </c>
      <c r="D14" s="13">
        <v>321.51</v>
      </c>
      <c r="E14" s="45">
        <v>13.81</v>
      </c>
      <c r="F14" s="98">
        <f t="shared" si="0"/>
        <v>4440.05</v>
      </c>
      <c r="G14" s="109">
        <v>169</v>
      </c>
      <c r="H14" s="47">
        <f t="shared" si="5"/>
        <v>1.9</v>
      </c>
      <c r="I14" s="132"/>
      <c r="J14" s="18"/>
      <c r="K14" s="18"/>
      <c r="L14" s="60"/>
      <c r="M14" s="144">
        <f t="shared" si="6"/>
        <v>0.037</v>
      </c>
      <c r="N14" s="119">
        <f t="shared" si="7"/>
        <v>26.616</v>
      </c>
      <c r="O14" s="87">
        <f t="shared" si="8"/>
        <v>115.393</v>
      </c>
      <c r="P14" s="102"/>
      <c r="Q14" s="52">
        <v>20.737</v>
      </c>
      <c r="R14" s="45">
        <v>726.31</v>
      </c>
      <c r="S14" s="56">
        <f t="shared" si="1"/>
        <v>15061.49</v>
      </c>
      <c r="T14" s="44">
        <f t="shared" si="9"/>
        <v>161.115</v>
      </c>
      <c r="U14" s="44">
        <v>140.378</v>
      </c>
      <c r="V14" s="45">
        <v>726.31</v>
      </c>
      <c r="W14" s="56">
        <f t="shared" si="10"/>
        <v>101957.95</v>
      </c>
      <c r="X14" s="44">
        <f t="shared" si="11"/>
        <v>140.378</v>
      </c>
      <c r="Y14" s="45">
        <v>726.31</v>
      </c>
      <c r="Z14" s="46">
        <f t="shared" si="12"/>
        <v>101957.95</v>
      </c>
      <c r="AA14" s="56">
        <f t="shared" si="13"/>
        <v>121459.37</v>
      </c>
      <c r="AB14" s="47">
        <f t="shared" si="14"/>
        <v>0</v>
      </c>
      <c r="AC14" s="57">
        <f t="shared" si="15"/>
        <v>6.113</v>
      </c>
      <c r="AD14" s="57">
        <f t="shared" si="16"/>
        <v>26.85</v>
      </c>
      <c r="AE14" s="56">
        <f t="shared" si="17"/>
        <v>19501.42</v>
      </c>
      <c r="AF14" s="74"/>
      <c r="AG14" s="65"/>
      <c r="AH14" s="66">
        <f t="shared" si="18"/>
        <v>3830.7</v>
      </c>
      <c r="AI14" s="78">
        <f t="shared" si="19"/>
        <v>140.378</v>
      </c>
      <c r="AJ14" s="85">
        <f t="shared" si="20"/>
        <v>140.378</v>
      </c>
      <c r="AK14" s="82">
        <f t="shared" si="21"/>
        <v>101957.95</v>
      </c>
      <c r="AL14" s="13"/>
      <c r="AM14" s="79">
        <f t="shared" si="2"/>
        <v>0</v>
      </c>
      <c r="AN14" s="13"/>
      <c r="AO14" s="55">
        <f aca="true" t="shared" si="25" ref="AO14:AO22">AN14*13.51</f>
        <v>0</v>
      </c>
      <c r="AP14" s="13">
        <f t="shared" si="3"/>
        <v>0</v>
      </c>
      <c r="AQ14" s="55">
        <f t="shared" si="4"/>
        <v>0</v>
      </c>
      <c r="AR14" s="85">
        <f t="shared" si="22"/>
        <v>26.85</v>
      </c>
      <c r="AS14" s="137">
        <f t="shared" si="23"/>
        <v>19501.42</v>
      </c>
      <c r="AT14" s="46">
        <f t="shared" si="24"/>
        <v>60.66</v>
      </c>
      <c r="AU14" s="1">
        <v>5</v>
      </c>
      <c r="AV14" s="2" t="s">
        <v>16</v>
      </c>
    </row>
    <row r="15" spans="1:48" ht="12.75">
      <c r="A15" s="1">
        <v>6</v>
      </c>
      <c r="B15" s="154" t="s">
        <v>17</v>
      </c>
      <c r="C15" s="35">
        <v>3528.3</v>
      </c>
      <c r="D15" s="13">
        <v>551.29</v>
      </c>
      <c r="E15" s="45">
        <v>13.81</v>
      </c>
      <c r="F15" s="98">
        <f t="shared" si="0"/>
        <v>7613.31</v>
      </c>
      <c r="G15" s="109">
        <v>136</v>
      </c>
      <c r="H15" s="47">
        <f t="shared" si="5"/>
        <v>4.05</v>
      </c>
      <c r="I15" s="132"/>
      <c r="J15" s="18"/>
      <c r="K15" s="18"/>
      <c r="L15" s="60"/>
      <c r="M15" s="144">
        <f t="shared" si="6"/>
        <v>0.024</v>
      </c>
      <c r="N15" s="119">
        <f t="shared" si="7"/>
        <v>17.168</v>
      </c>
      <c r="O15" s="87">
        <f t="shared" si="8"/>
        <v>243.111</v>
      </c>
      <c r="P15" s="102"/>
      <c r="Q15" s="52">
        <v>35.04</v>
      </c>
      <c r="R15" s="45">
        <v>726.31</v>
      </c>
      <c r="S15" s="56">
        <f t="shared" si="1"/>
        <v>25449.9</v>
      </c>
      <c r="T15" s="44">
        <f t="shared" si="9"/>
        <v>118.44</v>
      </c>
      <c r="U15" s="44">
        <v>83.4</v>
      </c>
      <c r="V15" s="45">
        <v>726.31</v>
      </c>
      <c r="W15" s="56">
        <f t="shared" si="10"/>
        <v>60574.25</v>
      </c>
      <c r="X15" s="44">
        <f t="shared" si="11"/>
        <v>76.652</v>
      </c>
      <c r="Y15" s="45">
        <v>726.31</v>
      </c>
      <c r="Z15" s="46">
        <f t="shared" si="12"/>
        <v>55673.11</v>
      </c>
      <c r="AA15" s="56">
        <f t="shared" si="13"/>
        <v>93637.33</v>
      </c>
      <c r="AB15" s="47">
        <f t="shared" si="14"/>
        <v>0</v>
      </c>
      <c r="AC15" s="57">
        <f t="shared" si="15"/>
        <v>10.482</v>
      </c>
      <c r="AD15" s="57">
        <f t="shared" si="16"/>
        <v>45.522</v>
      </c>
      <c r="AE15" s="56">
        <f t="shared" si="17"/>
        <v>33063.08</v>
      </c>
      <c r="AF15" s="74"/>
      <c r="AG15" s="65">
        <v>285.5</v>
      </c>
      <c r="AH15" s="66">
        <f t="shared" si="18"/>
        <v>3242.8</v>
      </c>
      <c r="AI15" s="78">
        <f t="shared" si="19"/>
        <v>83.4</v>
      </c>
      <c r="AJ15" s="85">
        <f t="shared" si="20"/>
        <v>90.743</v>
      </c>
      <c r="AK15" s="82">
        <f t="shared" si="21"/>
        <v>65907.55</v>
      </c>
      <c r="AL15" s="139"/>
      <c r="AM15" s="79">
        <f t="shared" si="2"/>
        <v>0</v>
      </c>
      <c r="AN15" s="139"/>
      <c r="AO15" s="55">
        <f t="shared" si="25"/>
        <v>0</v>
      </c>
      <c r="AP15" s="13">
        <f t="shared" si="3"/>
        <v>0</v>
      </c>
      <c r="AQ15" s="55">
        <f t="shared" si="4"/>
        <v>0</v>
      </c>
      <c r="AR15" s="85">
        <f t="shared" si="22"/>
        <v>45.522</v>
      </c>
      <c r="AS15" s="137">
        <f t="shared" si="23"/>
        <v>33063.08</v>
      </c>
      <c r="AT15" s="46">
        <f t="shared" si="24"/>
        <v>59.97</v>
      </c>
      <c r="AU15" s="1">
        <v>6</v>
      </c>
      <c r="AV15" s="2" t="s">
        <v>17</v>
      </c>
    </row>
    <row r="16" spans="1:48" ht="12.75">
      <c r="A16" s="1">
        <v>7</v>
      </c>
      <c r="B16" s="154" t="s">
        <v>18</v>
      </c>
      <c r="C16" s="35">
        <v>3449.6</v>
      </c>
      <c r="D16" s="13">
        <v>365.97</v>
      </c>
      <c r="E16" s="45">
        <v>13.81</v>
      </c>
      <c r="F16" s="98">
        <f t="shared" si="0"/>
        <v>5054.05</v>
      </c>
      <c r="G16" s="109">
        <v>139</v>
      </c>
      <c r="H16" s="47">
        <f t="shared" si="5"/>
        <v>2.63</v>
      </c>
      <c r="I16" s="132"/>
      <c r="J16" s="18"/>
      <c r="K16" s="18"/>
      <c r="L16" s="60"/>
      <c r="M16" s="144">
        <f t="shared" si="6"/>
        <v>0.027</v>
      </c>
      <c r="N16" s="119">
        <f t="shared" si="7"/>
        <v>19.684</v>
      </c>
      <c r="O16" s="87">
        <f t="shared" si="8"/>
        <v>157.954</v>
      </c>
      <c r="P16" s="102"/>
      <c r="Q16" s="52">
        <v>23.27</v>
      </c>
      <c r="R16" s="45">
        <v>726.31</v>
      </c>
      <c r="S16" s="56">
        <f t="shared" si="1"/>
        <v>16901.23</v>
      </c>
      <c r="T16" s="44">
        <f t="shared" si="9"/>
        <v>116.76</v>
      </c>
      <c r="U16" s="44">
        <v>93.49</v>
      </c>
      <c r="V16" s="45">
        <v>726.31</v>
      </c>
      <c r="W16" s="56">
        <f t="shared" si="10"/>
        <v>67902.72</v>
      </c>
      <c r="X16" s="44">
        <f t="shared" si="11"/>
        <v>92.371</v>
      </c>
      <c r="Y16" s="45">
        <v>726.31</v>
      </c>
      <c r="Z16" s="46">
        <f t="shared" si="12"/>
        <v>67089.98</v>
      </c>
      <c r="AA16" s="56">
        <f t="shared" si="13"/>
        <v>89858.34</v>
      </c>
      <c r="AB16" s="47">
        <f t="shared" si="14"/>
        <v>0</v>
      </c>
      <c r="AC16" s="57">
        <f t="shared" si="15"/>
        <v>6.959</v>
      </c>
      <c r="AD16" s="57">
        <f t="shared" si="16"/>
        <v>30.229</v>
      </c>
      <c r="AE16" s="56">
        <f t="shared" si="17"/>
        <v>21955.62</v>
      </c>
      <c r="AF16" s="74"/>
      <c r="AG16" s="65">
        <v>41.3</v>
      </c>
      <c r="AH16" s="66">
        <f t="shared" si="18"/>
        <v>3408.3</v>
      </c>
      <c r="AI16" s="78">
        <f t="shared" si="19"/>
        <v>93.49</v>
      </c>
      <c r="AJ16" s="85">
        <f t="shared" si="20"/>
        <v>94.623</v>
      </c>
      <c r="AK16" s="82">
        <f t="shared" si="21"/>
        <v>68725.63</v>
      </c>
      <c r="AL16" s="13"/>
      <c r="AM16" s="79">
        <f t="shared" si="2"/>
        <v>0</v>
      </c>
      <c r="AN16" s="13"/>
      <c r="AO16" s="55">
        <f t="shared" si="25"/>
        <v>0</v>
      </c>
      <c r="AP16" s="13">
        <f t="shared" si="3"/>
        <v>0</v>
      </c>
      <c r="AQ16" s="55">
        <f t="shared" si="4"/>
        <v>0</v>
      </c>
      <c r="AR16" s="85">
        <f t="shared" si="22"/>
        <v>30.229</v>
      </c>
      <c r="AS16" s="137">
        <f t="shared" si="23"/>
        <v>21955.62</v>
      </c>
      <c r="AT16" s="46">
        <f t="shared" si="24"/>
        <v>59.99</v>
      </c>
      <c r="AU16" s="1">
        <v>7</v>
      </c>
      <c r="AV16" s="2" t="s">
        <v>18</v>
      </c>
    </row>
    <row r="17" spans="1:48" ht="12.75">
      <c r="A17" s="1">
        <v>8</v>
      </c>
      <c r="B17" s="154" t="s">
        <v>19</v>
      </c>
      <c r="C17" s="35">
        <v>3481.1</v>
      </c>
      <c r="D17" s="13">
        <v>296.91</v>
      </c>
      <c r="E17" s="45">
        <v>13.81</v>
      </c>
      <c r="F17" s="98">
        <f t="shared" si="0"/>
        <v>4100.33</v>
      </c>
      <c r="G17" s="109">
        <v>145</v>
      </c>
      <c r="H17" s="47">
        <f t="shared" si="5"/>
        <v>2.05</v>
      </c>
      <c r="I17" s="132"/>
      <c r="J17" s="18"/>
      <c r="K17" s="18"/>
      <c r="L17" s="60"/>
      <c r="M17" s="144">
        <f t="shared" si="6"/>
        <v>0.029</v>
      </c>
      <c r="N17" s="119">
        <f t="shared" si="7"/>
        <v>20.99</v>
      </c>
      <c r="O17" s="87">
        <f t="shared" si="8"/>
        <v>124.049</v>
      </c>
      <c r="P17" s="102"/>
      <c r="Q17" s="52">
        <v>19.12</v>
      </c>
      <c r="R17" s="45">
        <v>726.31</v>
      </c>
      <c r="S17" s="56">
        <f t="shared" si="1"/>
        <v>13887.05</v>
      </c>
      <c r="T17" s="44">
        <f t="shared" si="9"/>
        <v>119.72</v>
      </c>
      <c r="U17" s="44">
        <v>100.6</v>
      </c>
      <c r="V17" s="45">
        <v>726.31</v>
      </c>
      <c r="W17" s="56">
        <f t="shared" si="10"/>
        <v>73066.79</v>
      </c>
      <c r="X17" s="44">
        <f t="shared" si="11"/>
        <v>91.555</v>
      </c>
      <c r="Y17" s="45">
        <v>726.31</v>
      </c>
      <c r="Z17" s="46">
        <f t="shared" si="12"/>
        <v>66497.31</v>
      </c>
      <c r="AA17" s="56">
        <f t="shared" si="13"/>
        <v>91053.86</v>
      </c>
      <c r="AB17" s="47">
        <f t="shared" si="14"/>
        <v>0</v>
      </c>
      <c r="AC17" s="57">
        <f t="shared" si="15"/>
        <v>5.645</v>
      </c>
      <c r="AD17" s="57">
        <f t="shared" si="16"/>
        <v>24.765</v>
      </c>
      <c r="AE17" s="56">
        <f t="shared" si="17"/>
        <v>17987.07</v>
      </c>
      <c r="AF17" s="74"/>
      <c r="AG17" s="65">
        <v>313</v>
      </c>
      <c r="AH17" s="66">
        <f t="shared" si="18"/>
        <v>3168.1</v>
      </c>
      <c r="AI17" s="78">
        <f t="shared" si="19"/>
        <v>100.6</v>
      </c>
      <c r="AJ17" s="85">
        <f t="shared" si="20"/>
        <v>110.539</v>
      </c>
      <c r="AK17" s="82">
        <f t="shared" si="21"/>
        <v>80285.58</v>
      </c>
      <c r="AL17" s="139"/>
      <c r="AM17" s="79">
        <f t="shared" si="2"/>
        <v>0</v>
      </c>
      <c r="AN17" s="139"/>
      <c r="AO17" s="55">
        <f t="shared" si="25"/>
        <v>0</v>
      </c>
      <c r="AP17" s="13">
        <f t="shared" si="3"/>
        <v>0</v>
      </c>
      <c r="AQ17" s="55">
        <f t="shared" si="4"/>
        <v>0</v>
      </c>
      <c r="AR17" s="85">
        <f t="shared" si="22"/>
        <v>24.765</v>
      </c>
      <c r="AS17" s="137">
        <f t="shared" si="23"/>
        <v>17987.07</v>
      </c>
      <c r="AT17" s="46">
        <f t="shared" si="24"/>
        <v>60.58</v>
      </c>
      <c r="AU17" s="1">
        <v>8</v>
      </c>
      <c r="AV17" s="2" t="s">
        <v>19</v>
      </c>
    </row>
    <row r="18" spans="1:48" ht="12.75">
      <c r="A18" s="1">
        <v>9</v>
      </c>
      <c r="B18" s="155" t="s">
        <v>20</v>
      </c>
      <c r="C18" s="35">
        <v>3857.5</v>
      </c>
      <c r="D18" s="13">
        <v>592.2</v>
      </c>
      <c r="E18" s="45">
        <v>13.81</v>
      </c>
      <c r="F18" s="98">
        <f t="shared" si="0"/>
        <v>8178.28</v>
      </c>
      <c r="G18" s="109">
        <v>141</v>
      </c>
      <c r="H18" s="47">
        <f t="shared" si="5"/>
        <v>4.2</v>
      </c>
      <c r="I18" s="132"/>
      <c r="J18" s="18"/>
      <c r="K18" s="18"/>
      <c r="L18" s="60"/>
      <c r="M18" s="144">
        <f t="shared" si="6"/>
        <v>0.034</v>
      </c>
      <c r="N18" s="119">
        <f t="shared" si="7"/>
        <v>24.922</v>
      </c>
      <c r="O18" s="87">
        <f t="shared" si="8"/>
        <v>217.79</v>
      </c>
      <c r="P18" s="102"/>
      <c r="Q18" s="52">
        <v>31.02</v>
      </c>
      <c r="R18" s="45">
        <v>726.31</v>
      </c>
      <c r="S18" s="56">
        <f t="shared" si="1"/>
        <v>22530.14</v>
      </c>
      <c r="T18" s="44">
        <f t="shared" si="9"/>
        <v>163.384</v>
      </c>
      <c r="U18" s="44">
        <v>132.364</v>
      </c>
      <c r="V18" s="45">
        <v>726.31</v>
      </c>
      <c r="W18" s="56">
        <f t="shared" si="10"/>
        <v>96137.3</v>
      </c>
      <c r="X18" s="44">
        <f t="shared" si="11"/>
        <v>132.364</v>
      </c>
      <c r="Y18" s="45">
        <v>726.31</v>
      </c>
      <c r="Z18" s="46">
        <f t="shared" si="12"/>
        <v>96137.3</v>
      </c>
      <c r="AA18" s="56">
        <f t="shared" si="13"/>
        <v>126845.69</v>
      </c>
      <c r="AB18" s="47">
        <f t="shared" si="14"/>
        <v>0</v>
      </c>
      <c r="AC18" s="57">
        <f t="shared" si="15"/>
        <v>11.26</v>
      </c>
      <c r="AD18" s="57">
        <f t="shared" si="16"/>
        <v>42.28</v>
      </c>
      <c r="AE18" s="56">
        <f t="shared" si="17"/>
        <v>30708.39</v>
      </c>
      <c r="AF18" s="74"/>
      <c r="AG18" s="65"/>
      <c r="AH18" s="66">
        <f t="shared" si="18"/>
        <v>3857.5</v>
      </c>
      <c r="AI18" s="78">
        <f t="shared" si="19"/>
        <v>132.364</v>
      </c>
      <c r="AJ18" s="85">
        <f t="shared" si="20"/>
        <v>132.364</v>
      </c>
      <c r="AK18" s="82">
        <f t="shared" si="21"/>
        <v>96137.3</v>
      </c>
      <c r="AL18" s="13"/>
      <c r="AM18" s="79">
        <f t="shared" si="2"/>
        <v>0</v>
      </c>
      <c r="AN18" s="13"/>
      <c r="AO18" s="55">
        <f t="shared" si="25"/>
        <v>0</v>
      </c>
      <c r="AP18" s="13">
        <f t="shared" si="3"/>
        <v>0</v>
      </c>
      <c r="AQ18" s="55">
        <f t="shared" si="4"/>
        <v>0</v>
      </c>
      <c r="AR18" s="85">
        <f t="shared" si="22"/>
        <v>42.28</v>
      </c>
      <c r="AS18" s="137">
        <f t="shared" si="23"/>
        <v>30708.39</v>
      </c>
      <c r="AT18" s="46">
        <f t="shared" si="24"/>
        <v>51.85</v>
      </c>
      <c r="AU18" s="1">
        <v>9</v>
      </c>
      <c r="AV18" s="2" t="s">
        <v>20</v>
      </c>
    </row>
    <row r="19" spans="1:48" ht="12.75">
      <c r="A19" s="1">
        <v>10</v>
      </c>
      <c r="B19" s="154" t="s">
        <v>21</v>
      </c>
      <c r="C19" s="35">
        <v>3219.3</v>
      </c>
      <c r="D19" s="13">
        <v>378.33</v>
      </c>
      <c r="E19" s="45">
        <v>13.81</v>
      </c>
      <c r="F19" s="98">
        <f t="shared" si="0"/>
        <v>5224.74</v>
      </c>
      <c r="G19" s="109">
        <v>146</v>
      </c>
      <c r="H19" s="47">
        <f t="shared" si="5"/>
        <v>2.59</v>
      </c>
      <c r="I19" s="132"/>
      <c r="J19" s="18"/>
      <c r="K19" s="18"/>
      <c r="L19" s="60"/>
      <c r="M19" s="144">
        <f t="shared" si="6"/>
        <v>0.032</v>
      </c>
      <c r="N19" s="141">
        <f t="shared" si="7"/>
        <v>22.929</v>
      </c>
      <c r="O19" s="142">
        <f t="shared" si="8"/>
        <v>159.211</v>
      </c>
      <c r="P19" s="102"/>
      <c r="Q19" s="52">
        <v>24.81</v>
      </c>
      <c r="R19" s="45">
        <v>726.31</v>
      </c>
      <c r="S19" s="56">
        <f t="shared" si="1"/>
        <v>18019.75</v>
      </c>
      <c r="T19" s="44">
        <f t="shared" si="9"/>
        <v>126.44</v>
      </c>
      <c r="U19" s="44">
        <v>101.63</v>
      </c>
      <c r="V19" s="45">
        <v>726.31</v>
      </c>
      <c r="W19" s="56">
        <f t="shared" si="10"/>
        <v>73814.89</v>
      </c>
      <c r="X19" s="44">
        <f t="shared" si="11"/>
        <v>101.63</v>
      </c>
      <c r="Y19" s="45">
        <v>726.31</v>
      </c>
      <c r="Z19" s="46">
        <f t="shared" si="12"/>
        <v>73814.89</v>
      </c>
      <c r="AA19" s="56">
        <f t="shared" si="13"/>
        <v>97059.72</v>
      </c>
      <c r="AB19" s="47">
        <f t="shared" si="14"/>
        <v>0</v>
      </c>
      <c r="AC19" s="57">
        <f t="shared" si="15"/>
        <v>7.194</v>
      </c>
      <c r="AD19" s="57">
        <f t="shared" si="16"/>
        <v>32.004</v>
      </c>
      <c r="AE19" s="56">
        <f t="shared" si="17"/>
        <v>23244.83</v>
      </c>
      <c r="AF19" s="74"/>
      <c r="AG19" s="65"/>
      <c r="AH19" s="66">
        <f t="shared" si="18"/>
        <v>3219.3</v>
      </c>
      <c r="AI19" s="78">
        <f t="shared" si="19"/>
        <v>101.63</v>
      </c>
      <c r="AJ19" s="85">
        <f t="shared" si="20"/>
        <v>101.63</v>
      </c>
      <c r="AK19" s="82">
        <f t="shared" si="21"/>
        <v>73814.89</v>
      </c>
      <c r="AL19" s="13"/>
      <c r="AM19" s="79">
        <f t="shared" si="2"/>
        <v>0</v>
      </c>
      <c r="AN19" s="13"/>
      <c r="AO19" s="55">
        <f t="shared" si="25"/>
        <v>0</v>
      </c>
      <c r="AP19" s="13">
        <f t="shared" si="3"/>
        <v>0</v>
      </c>
      <c r="AQ19" s="55">
        <f t="shared" si="4"/>
        <v>0</v>
      </c>
      <c r="AR19" s="85">
        <f t="shared" si="22"/>
        <v>32.004</v>
      </c>
      <c r="AS19" s="137">
        <f t="shared" si="23"/>
        <v>23244.83</v>
      </c>
      <c r="AT19" s="46">
        <f t="shared" si="24"/>
        <v>61.44</v>
      </c>
      <c r="AU19" s="1">
        <v>10</v>
      </c>
      <c r="AV19" s="2" t="s">
        <v>21</v>
      </c>
    </row>
    <row r="20" spans="1:48" ht="12.75">
      <c r="A20" s="1">
        <v>11</v>
      </c>
      <c r="B20" s="154" t="s">
        <v>22</v>
      </c>
      <c r="C20" s="35">
        <v>3454.2</v>
      </c>
      <c r="D20" s="13">
        <v>440.72</v>
      </c>
      <c r="E20" s="45">
        <v>13.81</v>
      </c>
      <c r="F20" s="98">
        <f t="shared" si="0"/>
        <v>6086.34</v>
      </c>
      <c r="G20" s="109">
        <v>140</v>
      </c>
      <c r="H20" s="47">
        <f t="shared" si="5"/>
        <v>3.15</v>
      </c>
      <c r="I20" s="132"/>
      <c r="J20" s="18"/>
      <c r="K20" s="18"/>
      <c r="L20" s="60"/>
      <c r="M20" s="144">
        <f t="shared" si="6"/>
        <v>0.03</v>
      </c>
      <c r="N20" s="119">
        <f t="shared" si="7"/>
        <v>21.845</v>
      </c>
      <c r="O20" s="87">
        <f t="shared" si="8"/>
        <v>206.838</v>
      </c>
      <c r="P20" s="102"/>
      <c r="Q20" s="52">
        <v>31.489</v>
      </c>
      <c r="R20" s="45">
        <v>726.31</v>
      </c>
      <c r="S20" s="56">
        <f t="shared" si="1"/>
        <v>22870.78</v>
      </c>
      <c r="T20" s="44">
        <f t="shared" si="9"/>
        <v>135.378</v>
      </c>
      <c r="U20" s="44">
        <v>103.889</v>
      </c>
      <c r="V20" s="45">
        <v>726.31</v>
      </c>
      <c r="W20" s="56">
        <f t="shared" si="10"/>
        <v>75455.62</v>
      </c>
      <c r="X20" s="44">
        <f t="shared" si="11"/>
        <v>103.889</v>
      </c>
      <c r="Y20" s="45">
        <v>726.31</v>
      </c>
      <c r="Z20" s="46">
        <f t="shared" si="12"/>
        <v>75455.62</v>
      </c>
      <c r="AA20" s="56">
        <f t="shared" si="13"/>
        <v>104412.87</v>
      </c>
      <c r="AB20" s="47">
        <f t="shared" si="14"/>
        <v>0</v>
      </c>
      <c r="AC20" s="57">
        <f t="shared" si="15"/>
        <v>8.38</v>
      </c>
      <c r="AD20" s="57">
        <f t="shared" si="16"/>
        <v>39.869</v>
      </c>
      <c r="AE20" s="56">
        <f t="shared" si="17"/>
        <v>28957.25</v>
      </c>
      <c r="AF20" s="74"/>
      <c r="AG20" s="65"/>
      <c r="AH20" s="66">
        <f t="shared" si="18"/>
        <v>3454.2</v>
      </c>
      <c r="AI20" s="78">
        <f t="shared" si="19"/>
        <v>103.889</v>
      </c>
      <c r="AJ20" s="85">
        <f t="shared" si="20"/>
        <v>103.889</v>
      </c>
      <c r="AK20" s="82">
        <f t="shared" si="21"/>
        <v>75455.62</v>
      </c>
      <c r="AL20" s="13"/>
      <c r="AM20" s="79">
        <f t="shared" si="2"/>
        <v>0</v>
      </c>
      <c r="AN20" s="13"/>
      <c r="AO20" s="55">
        <f t="shared" si="25"/>
        <v>0</v>
      </c>
      <c r="AP20" s="13">
        <f t="shared" si="3"/>
        <v>0</v>
      </c>
      <c r="AQ20" s="55">
        <f t="shared" si="4"/>
        <v>0</v>
      </c>
      <c r="AR20" s="85">
        <f t="shared" si="22"/>
        <v>39.869</v>
      </c>
      <c r="AS20" s="137">
        <f t="shared" si="23"/>
        <v>28957.25</v>
      </c>
      <c r="AT20" s="46">
        <f t="shared" si="24"/>
        <v>65.7</v>
      </c>
      <c r="AU20" s="1">
        <v>11</v>
      </c>
      <c r="AV20" s="2" t="s">
        <v>22</v>
      </c>
    </row>
    <row r="21" spans="1:48" ht="12.75">
      <c r="A21" s="1">
        <v>12</v>
      </c>
      <c r="B21" s="154" t="s">
        <v>23</v>
      </c>
      <c r="C21" s="35">
        <v>3455.9</v>
      </c>
      <c r="D21" s="13">
        <v>433.39</v>
      </c>
      <c r="E21" s="45">
        <v>13.81</v>
      </c>
      <c r="F21" s="98">
        <f t="shared" si="0"/>
        <v>5985.12</v>
      </c>
      <c r="G21" s="109">
        <v>156</v>
      </c>
      <c r="H21" s="47">
        <f t="shared" si="5"/>
        <v>2.78</v>
      </c>
      <c r="I21" s="132"/>
      <c r="J21" s="18"/>
      <c r="K21" s="18"/>
      <c r="L21" s="60"/>
      <c r="M21" s="144">
        <f t="shared" si="6"/>
        <v>0.025</v>
      </c>
      <c r="N21" s="119">
        <f t="shared" si="7"/>
        <v>17.923</v>
      </c>
      <c r="O21" s="87">
        <f t="shared" si="8"/>
        <v>168.588</v>
      </c>
      <c r="P21" s="102"/>
      <c r="Q21" s="52">
        <v>27.97</v>
      </c>
      <c r="R21" s="45">
        <v>726.31</v>
      </c>
      <c r="S21" s="56">
        <f t="shared" si="1"/>
        <v>20314.89</v>
      </c>
      <c r="T21" s="44">
        <f t="shared" si="9"/>
        <v>113.25</v>
      </c>
      <c r="U21" s="44">
        <v>85.28</v>
      </c>
      <c r="V21" s="45">
        <v>726.31</v>
      </c>
      <c r="W21" s="56">
        <f t="shared" si="10"/>
        <v>61939.72</v>
      </c>
      <c r="X21" s="44">
        <f t="shared" si="11"/>
        <v>85.28</v>
      </c>
      <c r="Y21" s="45">
        <v>726.31</v>
      </c>
      <c r="Z21" s="46">
        <f t="shared" si="12"/>
        <v>61939.72</v>
      </c>
      <c r="AA21" s="56">
        <f t="shared" si="13"/>
        <v>88239.41</v>
      </c>
      <c r="AB21" s="47">
        <f t="shared" si="14"/>
        <v>0</v>
      </c>
      <c r="AC21" s="57">
        <f t="shared" si="15"/>
        <v>8.24</v>
      </c>
      <c r="AD21" s="57">
        <f t="shared" si="16"/>
        <v>36.21</v>
      </c>
      <c r="AE21" s="56">
        <f t="shared" si="17"/>
        <v>26299.69</v>
      </c>
      <c r="AF21" s="74"/>
      <c r="AG21" s="65"/>
      <c r="AH21" s="66">
        <f t="shared" si="18"/>
        <v>3455.9</v>
      </c>
      <c r="AI21" s="78">
        <f t="shared" si="19"/>
        <v>85.28</v>
      </c>
      <c r="AJ21" s="85">
        <f t="shared" si="20"/>
        <v>85.28</v>
      </c>
      <c r="AK21" s="82">
        <f t="shared" si="21"/>
        <v>61939.72</v>
      </c>
      <c r="AL21" s="13"/>
      <c r="AM21" s="79">
        <f t="shared" si="2"/>
        <v>0</v>
      </c>
      <c r="AN21" s="13"/>
      <c r="AO21" s="55">
        <f t="shared" si="25"/>
        <v>0</v>
      </c>
      <c r="AP21" s="13">
        <f t="shared" si="3"/>
        <v>0</v>
      </c>
      <c r="AQ21" s="55">
        <f t="shared" si="4"/>
        <v>0</v>
      </c>
      <c r="AR21" s="85">
        <f t="shared" si="22"/>
        <v>36.21</v>
      </c>
      <c r="AS21" s="137">
        <f t="shared" si="23"/>
        <v>26299.69</v>
      </c>
      <c r="AT21" s="46">
        <f t="shared" si="24"/>
        <v>60.68</v>
      </c>
      <c r="AU21" s="1">
        <v>12</v>
      </c>
      <c r="AV21" s="2" t="s">
        <v>23</v>
      </c>
    </row>
    <row r="22" spans="1:48" ht="12.75">
      <c r="A22" s="1">
        <v>13</v>
      </c>
      <c r="B22" s="154" t="s">
        <v>24</v>
      </c>
      <c r="C22" s="35">
        <v>3432.1</v>
      </c>
      <c r="D22" s="13">
        <v>276.21</v>
      </c>
      <c r="E22" s="45">
        <v>13.81</v>
      </c>
      <c r="F22" s="98">
        <f t="shared" si="0"/>
        <v>3814.46</v>
      </c>
      <c r="G22" s="109">
        <v>142</v>
      </c>
      <c r="H22" s="47">
        <f t="shared" si="5"/>
        <v>1.95</v>
      </c>
      <c r="I22" s="132"/>
      <c r="J22" s="18"/>
      <c r="K22" s="18"/>
      <c r="L22" s="60"/>
      <c r="M22" s="144">
        <f t="shared" si="6"/>
        <v>0.03</v>
      </c>
      <c r="N22" s="119">
        <f t="shared" si="7"/>
        <v>21.492</v>
      </c>
      <c r="O22" s="87">
        <f t="shared" si="8"/>
        <v>114.234</v>
      </c>
      <c r="P22" s="102"/>
      <c r="Q22" s="52">
        <v>17.39</v>
      </c>
      <c r="R22" s="45">
        <v>726.31</v>
      </c>
      <c r="S22" s="56">
        <f t="shared" si="1"/>
        <v>12630.53</v>
      </c>
      <c r="T22" s="44">
        <f t="shared" si="9"/>
        <v>118.95</v>
      </c>
      <c r="U22" s="44">
        <v>101.56</v>
      </c>
      <c r="V22" s="45">
        <v>726.31</v>
      </c>
      <c r="W22" s="56">
        <f t="shared" si="10"/>
        <v>73764.04</v>
      </c>
      <c r="X22" s="44">
        <f t="shared" si="11"/>
        <v>98.231</v>
      </c>
      <c r="Y22" s="45">
        <v>726.31</v>
      </c>
      <c r="Z22" s="46">
        <f t="shared" si="12"/>
        <v>71346.16</v>
      </c>
      <c r="AA22" s="56">
        <f t="shared" si="13"/>
        <v>90209.15</v>
      </c>
      <c r="AB22" s="47">
        <f t="shared" si="14"/>
        <v>0</v>
      </c>
      <c r="AC22" s="57">
        <f t="shared" si="15"/>
        <v>5.252</v>
      </c>
      <c r="AD22" s="57">
        <f t="shared" si="16"/>
        <v>22.642</v>
      </c>
      <c r="AE22" s="56">
        <f t="shared" si="17"/>
        <v>16445.11</v>
      </c>
      <c r="AF22" s="74"/>
      <c r="AG22" s="65">
        <v>112.5</v>
      </c>
      <c r="AH22" s="66">
        <f t="shared" si="18"/>
        <v>3319.6</v>
      </c>
      <c r="AI22" s="78">
        <f t="shared" si="19"/>
        <v>101.56</v>
      </c>
      <c r="AJ22" s="85">
        <f t="shared" si="20"/>
        <v>105.002</v>
      </c>
      <c r="AK22" s="82">
        <f t="shared" si="21"/>
        <v>76264</v>
      </c>
      <c r="AL22" s="13">
        <v>0.298</v>
      </c>
      <c r="AM22" s="79">
        <f t="shared" si="2"/>
        <v>216.44</v>
      </c>
      <c r="AN22" s="13">
        <v>0.55</v>
      </c>
      <c r="AO22" s="55">
        <f t="shared" si="25"/>
        <v>7.43</v>
      </c>
      <c r="AP22" s="13">
        <f t="shared" si="3"/>
        <v>0.848</v>
      </c>
      <c r="AQ22" s="55">
        <f>AM22+AO22</f>
        <v>223.87</v>
      </c>
      <c r="AR22" s="85">
        <f t="shared" si="22"/>
        <v>22.334</v>
      </c>
      <c r="AS22" s="137">
        <f t="shared" si="23"/>
        <v>16221.24</v>
      </c>
      <c r="AT22" s="46">
        <f t="shared" si="24"/>
        <v>58.73</v>
      </c>
      <c r="AU22" s="1">
        <v>13</v>
      </c>
      <c r="AV22" s="2" t="s">
        <v>24</v>
      </c>
    </row>
    <row r="23" spans="1:48" ht="12.75">
      <c r="A23" s="88">
        <v>14</v>
      </c>
      <c r="B23" s="154" t="s">
        <v>25</v>
      </c>
      <c r="C23" s="91">
        <v>3429.3</v>
      </c>
      <c r="D23" s="92">
        <v>375.36</v>
      </c>
      <c r="E23" s="45">
        <v>13.81</v>
      </c>
      <c r="F23" s="114">
        <f t="shared" si="0"/>
        <v>5183.72</v>
      </c>
      <c r="G23" s="110">
        <v>126</v>
      </c>
      <c r="H23" s="47">
        <f t="shared" si="5"/>
        <v>2.98</v>
      </c>
      <c r="I23" s="132"/>
      <c r="J23" s="93"/>
      <c r="K23" s="93"/>
      <c r="L23" s="94"/>
      <c r="M23" s="144">
        <f t="shared" si="6"/>
        <v>0.027</v>
      </c>
      <c r="N23" s="119">
        <f t="shared" si="7"/>
        <v>19.866</v>
      </c>
      <c r="O23" s="87">
        <f t="shared" si="8"/>
        <v>175.796</v>
      </c>
      <c r="P23" s="102"/>
      <c r="Q23" s="52">
        <v>23.36</v>
      </c>
      <c r="R23" s="45">
        <v>726.31</v>
      </c>
      <c r="S23" s="56">
        <f t="shared" si="1"/>
        <v>16966.6</v>
      </c>
      <c r="T23" s="44">
        <f t="shared" si="9"/>
        <v>117.16</v>
      </c>
      <c r="U23" s="44">
        <v>93.8</v>
      </c>
      <c r="V23" s="45">
        <v>726.31</v>
      </c>
      <c r="W23" s="56">
        <f t="shared" si="10"/>
        <v>68127.88</v>
      </c>
      <c r="X23" s="44">
        <f t="shared" si="11"/>
        <v>93.8</v>
      </c>
      <c r="Y23" s="45">
        <v>726.31</v>
      </c>
      <c r="Z23" s="46">
        <f t="shared" si="12"/>
        <v>68127.88</v>
      </c>
      <c r="AA23" s="56">
        <f t="shared" si="13"/>
        <v>90278.16</v>
      </c>
      <c r="AB23" s="47">
        <f t="shared" si="14"/>
        <v>0</v>
      </c>
      <c r="AC23" s="57">
        <f t="shared" si="15"/>
        <v>7.137</v>
      </c>
      <c r="AD23" s="57">
        <f t="shared" si="16"/>
        <v>30.497</v>
      </c>
      <c r="AE23" s="56">
        <f t="shared" si="17"/>
        <v>22150.28</v>
      </c>
      <c r="AF23" s="74"/>
      <c r="AG23" s="65"/>
      <c r="AH23" s="66">
        <f t="shared" si="18"/>
        <v>3429.3</v>
      </c>
      <c r="AI23" s="78">
        <f t="shared" si="19"/>
        <v>93.8</v>
      </c>
      <c r="AJ23" s="85">
        <f t="shared" si="20"/>
        <v>93.8</v>
      </c>
      <c r="AK23" s="82">
        <f t="shared" si="21"/>
        <v>68127.88</v>
      </c>
      <c r="AL23" s="13"/>
      <c r="AM23" s="79">
        <f t="shared" si="2"/>
        <v>0</v>
      </c>
      <c r="AN23" s="13"/>
      <c r="AO23" s="55">
        <f aca="true" t="shared" si="26" ref="AO23:AO59">AN23*13.51</f>
        <v>0</v>
      </c>
      <c r="AP23" s="13">
        <f t="shared" si="3"/>
        <v>0</v>
      </c>
      <c r="AQ23" s="55">
        <f aca="true" t="shared" si="27" ref="AQ23:AQ59">AM23+AO23</f>
        <v>0</v>
      </c>
      <c r="AR23" s="85">
        <f t="shared" si="22"/>
        <v>30.497</v>
      </c>
      <c r="AS23" s="137">
        <f t="shared" si="23"/>
        <v>22150.28</v>
      </c>
      <c r="AT23" s="46">
        <f t="shared" si="24"/>
        <v>59.01</v>
      </c>
      <c r="AU23" s="88">
        <v>14</v>
      </c>
      <c r="AV23" s="89" t="s">
        <v>25</v>
      </c>
    </row>
    <row r="24" spans="1:48" ht="12.75">
      <c r="A24" s="88">
        <v>15</v>
      </c>
      <c r="B24" s="154" t="s">
        <v>26</v>
      </c>
      <c r="C24" s="91">
        <v>3462.1</v>
      </c>
      <c r="D24" s="92">
        <v>445.99</v>
      </c>
      <c r="E24" s="45">
        <v>13.81</v>
      </c>
      <c r="F24" s="114">
        <f t="shared" si="0"/>
        <v>6159.12</v>
      </c>
      <c r="G24" s="110">
        <v>137</v>
      </c>
      <c r="H24" s="47">
        <f t="shared" si="5"/>
        <v>3.26</v>
      </c>
      <c r="I24" s="132"/>
      <c r="J24" s="93"/>
      <c r="K24" s="93"/>
      <c r="L24" s="94"/>
      <c r="M24" s="144">
        <f t="shared" si="6"/>
        <v>0.027</v>
      </c>
      <c r="N24" s="119">
        <f t="shared" si="7"/>
        <v>19.97</v>
      </c>
      <c r="O24" s="87">
        <f t="shared" si="8"/>
        <v>194.407</v>
      </c>
      <c r="P24" s="102"/>
      <c r="Q24" s="52">
        <v>28.19</v>
      </c>
      <c r="R24" s="45">
        <v>726.31</v>
      </c>
      <c r="S24" s="56">
        <f t="shared" si="1"/>
        <v>20474.68</v>
      </c>
      <c r="T24" s="44">
        <f t="shared" si="9"/>
        <v>123.38</v>
      </c>
      <c r="U24" s="44">
        <v>95.19</v>
      </c>
      <c r="V24" s="45">
        <v>726.31</v>
      </c>
      <c r="W24" s="56">
        <f t="shared" si="10"/>
        <v>69137.45</v>
      </c>
      <c r="X24" s="44">
        <f t="shared" si="11"/>
        <v>95.19</v>
      </c>
      <c r="Y24" s="45">
        <v>726.31</v>
      </c>
      <c r="Z24" s="46">
        <f t="shared" si="12"/>
        <v>69137.45</v>
      </c>
      <c r="AA24" s="56">
        <f t="shared" si="13"/>
        <v>95771.24</v>
      </c>
      <c r="AB24" s="47">
        <f t="shared" si="14"/>
        <v>0</v>
      </c>
      <c r="AC24" s="57">
        <f t="shared" si="15"/>
        <v>8.48</v>
      </c>
      <c r="AD24" s="57">
        <f t="shared" si="16"/>
        <v>36.67</v>
      </c>
      <c r="AE24" s="56">
        <f t="shared" si="17"/>
        <v>26633.79</v>
      </c>
      <c r="AF24" s="74"/>
      <c r="AG24" s="65"/>
      <c r="AH24" s="66">
        <f t="shared" si="18"/>
        <v>3462.1</v>
      </c>
      <c r="AI24" s="78">
        <f t="shared" si="19"/>
        <v>95.19</v>
      </c>
      <c r="AJ24" s="85">
        <f t="shared" si="20"/>
        <v>95.19</v>
      </c>
      <c r="AK24" s="82">
        <f t="shared" si="21"/>
        <v>69137.45</v>
      </c>
      <c r="AL24" s="13"/>
      <c r="AM24" s="79">
        <f t="shared" si="2"/>
        <v>0</v>
      </c>
      <c r="AN24" s="13"/>
      <c r="AO24" s="55">
        <f t="shared" si="26"/>
        <v>0</v>
      </c>
      <c r="AP24" s="13">
        <f t="shared" si="3"/>
        <v>0</v>
      </c>
      <c r="AQ24" s="55">
        <f t="shared" si="27"/>
        <v>0</v>
      </c>
      <c r="AR24" s="85">
        <f t="shared" si="22"/>
        <v>36.67</v>
      </c>
      <c r="AS24" s="137">
        <f t="shared" si="23"/>
        <v>26633.79</v>
      </c>
      <c r="AT24" s="46">
        <f t="shared" si="24"/>
        <v>59.72</v>
      </c>
      <c r="AU24" s="88">
        <v>15</v>
      </c>
      <c r="AV24" s="89" t="s">
        <v>26</v>
      </c>
    </row>
    <row r="25" spans="1:48" ht="12.75">
      <c r="A25" s="88">
        <v>16</v>
      </c>
      <c r="B25" s="154" t="s">
        <v>27</v>
      </c>
      <c r="C25" s="91">
        <v>3558.1</v>
      </c>
      <c r="D25" s="92">
        <v>397.19</v>
      </c>
      <c r="E25" s="45">
        <v>13.81</v>
      </c>
      <c r="F25" s="114">
        <f t="shared" si="0"/>
        <v>5485.19</v>
      </c>
      <c r="G25" s="110">
        <v>141</v>
      </c>
      <c r="H25" s="47">
        <f t="shared" si="5"/>
        <v>2.82</v>
      </c>
      <c r="I25" s="132"/>
      <c r="J25" s="93"/>
      <c r="K25" s="93"/>
      <c r="L25" s="94"/>
      <c r="M25" s="144">
        <f t="shared" si="6"/>
        <v>0.028</v>
      </c>
      <c r="N25" s="119">
        <f t="shared" si="7"/>
        <v>20.372</v>
      </c>
      <c r="O25" s="87">
        <f t="shared" si="8"/>
        <v>167.886</v>
      </c>
      <c r="P25" s="102"/>
      <c r="Q25" s="52">
        <v>25.04</v>
      </c>
      <c r="R25" s="45">
        <v>726.31</v>
      </c>
      <c r="S25" s="56">
        <f t="shared" si="1"/>
        <v>18186.8</v>
      </c>
      <c r="T25" s="44">
        <f t="shared" si="9"/>
        <v>124.84</v>
      </c>
      <c r="U25" s="44">
        <v>99.8</v>
      </c>
      <c r="V25" s="45">
        <v>726.31</v>
      </c>
      <c r="W25" s="56">
        <f t="shared" si="10"/>
        <v>72485.74</v>
      </c>
      <c r="X25" s="44">
        <f t="shared" si="11"/>
        <v>99.8</v>
      </c>
      <c r="Y25" s="45">
        <v>726.31</v>
      </c>
      <c r="Z25" s="46">
        <f t="shared" si="12"/>
        <v>72485.74</v>
      </c>
      <c r="AA25" s="56">
        <f t="shared" si="13"/>
        <v>96157.64</v>
      </c>
      <c r="AB25" s="47">
        <f t="shared" si="14"/>
        <v>0</v>
      </c>
      <c r="AC25" s="57">
        <f t="shared" si="15"/>
        <v>7.552</v>
      </c>
      <c r="AD25" s="57">
        <f t="shared" si="16"/>
        <v>32.592</v>
      </c>
      <c r="AE25" s="56">
        <f t="shared" si="17"/>
        <v>23671.9</v>
      </c>
      <c r="AF25" s="74"/>
      <c r="AG25" s="65"/>
      <c r="AH25" s="66">
        <f t="shared" si="18"/>
        <v>3558.1</v>
      </c>
      <c r="AI25" s="78">
        <f t="shared" si="19"/>
        <v>99.8</v>
      </c>
      <c r="AJ25" s="85">
        <f t="shared" si="20"/>
        <v>99.8</v>
      </c>
      <c r="AK25" s="82">
        <f t="shared" si="21"/>
        <v>72485.74</v>
      </c>
      <c r="AL25" s="13"/>
      <c r="AM25" s="79">
        <f t="shared" si="2"/>
        <v>0</v>
      </c>
      <c r="AN25" s="13"/>
      <c r="AO25" s="55">
        <f t="shared" si="26"/>
        <v>0</v>
      </c>
      <c r="AP25" s="13">
        <f t="shared" si="3"/>
        <v>0</v>
      </c>
      <c r="AQ25" s="55">
        <f t="shared" si="27"/>
        <v>0</v>
      </c>
      <c r="AR25" s="85">
        <f t="shared" si="22"/>
        <v>32.592</v>
      </c>
      <c r="AS25" s="137">
        <f t="shared" si="23"/>
        <v>23671.9</v>
      </c>
      <c r="AT25" s="46">
        <f t="shared" si="24"/>
        <v>59.6</v>
      </c>
      <c r="AU25" s="88">
        <v>16</v>
      </c>
      <c r="AV25" s="89" t="s">
        <v>27</v>
      </c>
    </row>
    <row r="26" spans="1:48" ht="12.75">
      <c r="A26" s="1">
        <v>17</v>
      </c>
      <c r="B26" s="154" t="s">
        <v>28</v>
      </c>
      <c r="C26" s="35">
        <v>3565.2</v>
      </c>
      <c r="D26" s="13">
        <v>571.4</v>
      </c>
      <c r="E26" s="45">
        <v>13.81</v>
      </c>
      <c r="F26" s="98">
        <f t="shared" si="0"/>
        <v>7891.03</v>
      </c>
      <c r="G26" s="109">
        <v>137</v>
      </c>
      <c r="H26" s="47">
        <f t="shared" si="5"/>
        <v>4.17</v>
      </c>
      <c r="I26" s="132"/>
      <c r="J26" s="18"/>
      <c r="K26" s="18"/>
      <c r="L26" s="60"/>
      <c r="M26" s="144">
        <f t="shared" si="6"/>
        <v>0.027</v>
      </c>
      <c r="N26" s="119">
        <f t="shared" si="7"/>
        <v>19.498</v>
      </c>
      <c r="O26" s="87">
        <f t="shared" si="8"/>
        <v>251.849</v>
      </c>
      <c r="P26" s="102"/>
      <c r="Q26" s="52">
        <v>36.64</v>
      </c>
      <c r="R26" s="45">
        <v>726.31</v>
      </c>
      <c r="S26" s="56">
        <f t="shared" si="1"/>
        <v>26612</v>
      </c>
      <c r="T26" s="44">
        <f t="shared" si="9"/>
        <v>132.35</v>
      </c>
      <c r="U26" s="44">
        <v>95.71</v>
      </c>
      <c r="V26" s="45">
        <v>726.31</v>
      </c>
      <c r="W26" s="56">
        <f t="shared" si="10"/>
        <v>69515.13</v>
      </c>
      <c r="X26" s="44">
        <f t="shared" si="11"/>
        <v>95.71</v>
      </c>
      <c r="Y26" s="45">
        <v>726.31</v>
      </c>
      <c r="Z26" s="46">
        <f t="shared" si="12"/>
        <v>69515.13</v>
      </c>
      <c r="AA26" s="56">
        <f t="shared" si="13"/>
        <v>104018.49</v>
      </c>
      <c r="AB26" s="47">
        <f t="shared" si="14"/>
        <v>0</v>
      </c>
      <c r="AC26" s="57">
        <f t="shared" si="15"/>
        <v>10.865</v>
      </c>
      <c r="AD26" s="57">
        <f t="shared" si="16"/>
        <v>47.505</v>
      </c>
      <c r="AE26" s="56">
        <f t="shared" si="17"/>
        <v>34503.36</v>
      </c>
      <c r="AF26" s="74"/>
      <c r="AG26" s="65"/>
      <c r="AH26" s="66">
        <f t="shared" si="18"/>
        <v>3565.2</v>
      </c>
      <c r="AI26" s="78">
        <f t="shared" si="19"/>
        <v>95.71</v>
      </c>
      <c r="AJ26" s="85">
        <f t="shared" si="20"/>
        <v>95.71</v>
      </c>
      <c r="AK26" s="82">
        <f t="shared" si="21"/>
        <v>69515.13</v>
      </c>
      <c r="AL26" s="13"/>
      <c r="AM26" s="79">
        <f t="shared" si="2"/>
        <v>0</v>
      </c>
      <c r="AN26" s="13"/>
      <c r="AO26" s="55">
        <f t="shared" si="26"/>
        <v>0</v>
      </c>
      <c r="AP26" s="13">
        <f t="shared" si="3"/>
        <v>0</v>
      </c>
      <c r="AQ26" s="55">
        <f t="shared" si="27"/>
        <v>0</v>
      </c>
      <c r="AR26" s="85">
        <f t="shared" si="22"/>
        <v>47.505</v>
      </c>
      <c r="AS26" s="137">
        <f t="shared" si="23"/>
        <v>34503.36</v>
      </c>
      <c r="AT26" s="46">
        <f t="shared" si="24"/>
        <v>60.38</v>
      </c>
      <c r="AU26" s="1">
        <v>17</v>
      </c>
      <c r="AV26" s="2" t="s">
        <v>28</v>
      </c>
    </row>
    <row r="27" spans="1:48" ht="12.75">
      <c r="A27" s="1">
        <v>18</v>
      </c>
      <c r="B27" s="154" t="s">
        <v>29</v>
      </c>
      <c r="C27" s="35">
        <v>3527</v>
      </c>
      <c r="D27" s="13">
        <v>479.1</v>
      </c>
      <c r="E27" s="45">
        <v>13.81</v>
      </c>
      <c r="F27" s="98">
        <f t="shared" si="0"/>
        <v>6616.37</v>
      </c>
      <c r="G27" s="109">
        <v>148</v>
      </c>
      <c r="H27" s="47">
        <f t="shared" si="5"/>
        <v>3.24</v>
      </c>
      <c r="I27" s="132"/>
      <c r="J27" s="18"/>
      <c r="K27" s="18"/>
      <c r="L27" s="60"/>
      <c r="M27" s="144">
        <f t="shared" si="6"/>
        <v>0.03</v>
      </c>
      <c r="N27" s="119">
        <f t="shared" si="7"/>
        <v>21.496</v>
      </c>
      <c r="O27" s="87">
        <f t="shared" si="8"/>
        <v>213.064</v>
      </c>
      <c r="P27" s="102"/>
      <c r="Q27" s="52">
        <v>34.306</v>
      </c>
      <c r="R27" s="45">
        <v>726.31</v>
      </c>
      <c r="S27" s="56">
        <f t="shared" si="1"/>
        <v>24916.79</v>
      </c>
      <c r="T27" s="44">
        <f t="shared" si="9"/>
        <v>138.69</v>
      </c>
      <c r="U27" s="44">
        <v>104.384</v>
      </c>
      <c r="V27" s="45">
        <v>726.31</v>
      </c>
      <c r="W27" s="56">
        <f t="shared" si="10"/>
        <v>75815.14</v>
      </c>
      <c r="X27" s="44">
        <f t="shared" si="11"/>
        <v>104.384</v>
      </c>
      <c r="Y27" s="45">
        <v>726.31</v>
      </c>
      <c r="Z27" s="46">
        <f t="shared" si="12"/>
        <v>75815.14</v>
      </c>
      <c r="AA27" s="56">
        <f t="shared" si="13"/>
        <v>107348.61</v>
      </c>
      <c r="AB27" s="47">
        <f t="shared" si="14"/>
        <v>0</v>
      </c>
      <c r="AC27" s="57">
        <f t="shared" si="15"/>
        <v>9.11</v>
      </c>
      <c r="AD27" s="57">
        <f t="shared" si="16"/>
        <v>43.416</v>
      </c>
      <c r="AE27" s="56">
        <f t="shared" si="17"/>
        <v>31533.47</v>
      </c>
      <c r="AF27" s="74"/>
      <c r="AG27" s="65"/>
      <c r="AH27" s="66">
        <f t="shared" si="18"/>
        <v>3527</v>
      </c>
      <c r="AI27" s="78">
        <f t="shared" si="19"/>
        <v>104.384</v>
      </c>
      <c r="AJ27" s="85">
        <f t="shared" si="20"/>
        <v>104.384</v>
      </c>
      <c r="AK27" s="82">
        <f t="shared" si="21"/>
        <v>75815.14</v>
      </c>
      <c r="AL27" s="13"/>
      <c r="AM27" s="79">
        <f t="shared" si="2"/>
        <v>0</v>
      </c>
      <c r="AN27" s="13"/>
      <c r="AO27" s="55">
        <f t="shared" si="26"/>
        <v>0</v>
      </c>
      <c r="AP27" s="13">
        <f t="shared" si="3"/>
        <v>0</v>
      </c>
      <c r="AQ27" s="55">
        <f t="shared" si="27"/>
        <v>0</v>
      </c>
      <c r="AR27" s="85">
        <f t="shared" si="22"/>
        <v>43.416</v>
      </c>
      <c r="AS27" s="137">
        <f t="shared" si="23"/>
        <v>31533.47</v>
      </c>
      <c r="AT27" s="46">
        <f t="shared" si="24"/>
        <v>65.82</v>
      </c>
      <c r="AU27" s="1">
        <v>18</v>
      </c>
      <c r="AV27" s="2" t="s">
        <v>29</v>
      </c>
    </row>
    <row r="28" spans="1:48" ht="12.75">
      <c r="A28" s="1">
        <v>19</v>
      </c>
      <c r="B28" s="154" t="s">
        <v>30</v>
      </c>
      <c r="C28" s="35">
        <v>3455.9</v>
      </c>
      <c r="D28" s="13">
        <v>345.48</v>
      </c>
      <c r="E28" s="45">
        <v>13.81</v>
      </c>
      <c r="F28" s="98">
        <f t="shared" si="0"/>
        <v>4771.08</v>
      </c>
      <c r="G28" s="109">
        <v>145</v>
      </c>
      <c r="H28" s="47">
        <f t="shared" si="5"/>
        <v>2.38</v>
      </c>
      <c r="I28" s="132"/>
      <c r="J28" s="18"/>
      <c r="K28" s="18"/>
      <c r="L28" s="60"/>
      <c r="M28" s="144">
        <f t="shared" si="6"/>
        <v>0.024</v>
      </c>
      <c r="N28" s="119">
        <f t="shared" si="7"/>
        <v>17.559</v>
      </c>
      <c r="O28" s="87">
        <f t="shared" si="8"/>
        <v>144.295</v>
      </c>
      <c r="P28" s="102"/>
      <c r="Q28" s="52">
        <v>22.238</v>
      </c>
      <c r="R28" s="45">
        <v>726.31</v>
      </c>
      <c r="S28" s="56">
        <f t="shared" si="1"/>
        <v>16151.68</v>
      </c>
      <c r="T28" s="44">
        <f t="shared" si="9"/>
        <v>105.788</v>
      </c>
      <c r="U28" s="44">
        <v>83.55</v>
      </c>
      <c r="V28" s="45">
        <v>726.31</v>
      </c>
      <c r="W28" s="56">
        <f t="shared" si="10"/>
        <v>60683.2</v>
      </c>
      <c r="X28" s="44">
        <f t="shared" si="11"/>
        <v>83.55</v>
      </c>
      <c r="Y28" s="45">
        <v>726.31</v>
      </c>
      <c r="Z28" s="46">
        <f t="shared" si="12"/>
        <v>60683.2</v>
      </c>
      <c r="AA28" s="56">
        <f t="shared" si="13"/>
        <v>81606.01</v>
      </c>
      <c r="AB28" s="47">
        <f t="shared" si="14"/>
        <v>0</v>
      </c>
      <c r="AC28" s="57">
        <f t="shared" si="15"/>
        <v>6.569</v>
      </c>
      <c r="AD28" s="57">
        <f t="shared" si="16"/>
        <v>28.807</v>
      </c>
      <c r="AE28" s="56">
        <f t="shared" si="17"/>
        <v>20922.81</v>
      </c>
      <c r="AF28" s="74"/>
      <c r="AG28" s="65"/>
      <c r="AH28" s="66">
        <f t="shared" si="18"/>
        <v>3455.9</v>
      </c>
      <c r="AI28" s="78">
        <f t="shared" si="19"/>
        <v>83.55</v>
      </c>
      <c r="AJ28" s="85">
        <f t="shared" si="20"/>
        <v>83.55</v>
      </c>
      <c r="AK28" s="82">
        <f t="shared" si="21"/>
        <v>60683.2</v>
      </c>
      <c r="AL28" s="13"/>
      <c r="AM28" s="79">
        <f t="shared" si="2"/>
        <v>0</v>
      </c>
      <c r="AN28" s="13"/>
      <c r="AO28" s="55">
        <f t="shared" si="26"/>
        <v>0</v>
      </c>
      <c r="AP28" s="13">
        <f t="shared" si="3"/>
        <v>0</v>
      </c>
      <c r="AQ28" s="55">
        <f t="shared" si="27"/>
        <v>0</v>
      </c>
      <c r="AR28" s="85">
        <f t="shared" si="22"/>
        <v>28.807</v>
      </c>
      <c r="AS28" s="137">
        <f t="shared" si="23"/>
        <v>20922.81</v>
      </c>
      <c r="AT28" s="46">
        <f t="shared" si="24"/>
        <v>60.56</v>
      </c>
      <c r="AU28" s="1">
        <v>19</v>
      </c>
      <c r="AV28" s="2" t="s">
        <v>30</v>
      </c>
    </row>
    <row r="29" spans="1:48" ht="12.75">
      <c r="A29" s="1">
        <v>20</v>
      </c>
      <c r="B29" s="154" t="s">
        <v>31</v>
      </c>
      <c r="C29" s="35">
        <v>3505.6</v>
      </c>
      <c r="D29" s="13">
        <v>427.3</v>
      </c>
      <c r="E29" s="45">
        <v>13.81</v>
      </c>
      <c r="F29" s="98">
        <f t="shared" si="0"/>
        <v>5901.01</v>
      </c>
      <c r="G29" s="109">
        <v>126</v>
      </c>
      <c r="H29" s="47">
        <f t="shared" si="5"/>
        <v>3.39</v>
      </c>
      <c r="I29" s="132"/>
      <c r="J29" s="18"/>
      <c r="K29" s="18"/>
      <c r="L29" s="60"/>
      <c r="M29" s="144">
        <f t="shared" si="6"/>
        <v>0.023</v>
      </c>
      <c r="N29" s="119">
        <f t="shared" si="7"/>
        <v>16.648</v>
      </c>
      <c r="O29" s="87">
        <f t="shared" si="8"/>
        <v>203.494</v>
      </c>
      <c r="P29" s="102"/>
      <c r="Q29" s="52">
        <v>27.177</v>
      </c>
      <c r="R29" s="45">
        <v>726.31</v>
      </c>
      <c r="S29" s="56">
        <f t="shared" si="1"/>
        <v>19738.93</v>
      </c>
      <c r="T29" s="44">
        <f t="shared" si="9"/>
        <v>107.531</v>
      </c>
      <c r="U29" s="44">
        <v>80.354</v>
      </c>
      <c r="V29" s="45">
        <v>726.31</v>
      </c>
      <c r="W29" s="56">
        <f t="shared" si="10"/>
        <v>58361.91</v>
      </c>
      <c r="X29" s="44">
        <f t="shared" si="11"/>
        <v>80.354</v>
      </c>
      <c r="Y29" s="45">
        <v>726.31</v>
      </c>
      <c r="Z29" s="46">
        <f t="shared" si="12"/>
        <v>58361.91</v>
      </c>
      <c r="AA29" s="56">
        <f t="shared" si="13"/>
        <v>84002.11</v>
      </c>
      <c r="AB29" s="47">
        <f t="shared" si="14"/>
        <v>0</v>
      </c>
      <c r="AC29" s="57">
        <f t="shared" si="15"/>
        <v>8.125</v>
      </c>
      <c r="AD29" s="57">
        <f t="shared" si="16"/>
        <v>35.302</v>
      </c>
      <c r="AE29" s="56">
        <f t="shared" si="17"/>
        <v>25640.2</v>
      </c>
      <c r="AF29" s="74"/>
      <c r="AG29" s="65"/>
      <c r="AH29" s="66">
        <f t="shared" si="18"/>
        <v>3505.6</v>
      </c>
      <c r="AI29" s="78">
        <f t="shared" si="19"/>
        <v>80.354</v>
      </c>
      <c r="AJ29" s="85">
        <f t="shared" si="20"/>
        <v>80.354</v>
      </c>
      <c r="AK29" s="82">
        <f t="shared" si="21"/>
        <v>58361.91</v>
      </c>
      <c r="AL29" s="13"/>
      <c r="AM29" s="79">
        <f t="shared" si="2"/>
        <v>0</v>
      </c>
      <c r="AN29" s="13"/>
      <c r="AO29" s="55">
        <f t="shared" si="26"/>
        <v>0</v>
      </c>
      <c r="AP29" s="13">
        <f t="shared" si="3"/>
        <v>0</v>
      </c>
      <c r="AQ29" s="55">
        <f t="shared" si="27"/>
        <v>0</v>
      </c>
      <c r="AR29" s="85">
        <f t="shared" si="22"/>
        <v>35.302</v>
      </c>
      <c r="AS29" s="137">
        <f t="shared" si="23"/>
        <v>25640.2</v>
      </c>
      <c r="AT29" s="46">
        <f t="shared" si="24"/>
        <v>60.01</v>
      </c>
      <c r="AU29" s="1">
        <v>20</v>
      </c>
      <c r="AV29" s="2" t="s">
        <v>31</v>
      </c>
    </row>
    <row r="30" spans="1:48" ht="12.75">
      <c r="A30" s="1">
        <v>21</v>
      </c>
      <c r="B30" s="154" t="s">
        <v>32</v>
      </c>
      <c r="C30" s="35">
        <v>3593</v>
      </c>
      <c r="D30" s="13">
        <v>268.5</v>
      </c>
      <c r="E30" s="45">
        <v>13.81</v>
      </c>
      <c r="F30" s="98">
        <f t="shared" si="0"/>
        <v>3707.99</v>
      </c>
      <c r="G30" s="109">
        <v>131</v>
      </c>
      <c r="H30" s="47">
        <f t="shared" si="5"/>
        <v>2.05</v>
      </c>
      <c r="I30" s="132"/>
      <c r="J30" s="18"/>
      <c r="K30" s="18"/>
      <c r="L30" s="60"/>
      <c r="M30" s="144">
        <f t="shared" si="6"/>
        <v>0.036</v>
      </c>
      <c r="N30" s="119">
        <f t="shared" si="7"/>
        <v>26.038</v>
      </c>
      <c r="O30" s="87">
        <f t="shared" si="8"/>
        <v>118.629</v>
      </c>
      <c r="P30" s="102"/>
      <c r="Q30" s="52">
        <v>17.24</v>
      </c>
      <c r="R30" s="45">
        <v>726.31</v>
      </c>
      <c r="S30" s="56">
        <f t="shared" si="1"/>
        <v>12521.58</v>
      </c>
      <c r="T30" s="44">
        <f t="shared" si="9"/>
        <v>146.05</v>
      </c>
      <c r="U30" s="44">
        <v>128.81</v>
      </c>
      <c r="V30" s="45">
        <v>726.31</v>
      </c>
      <c r="W30" s="56">
        <f t="shared" si="10"/>
        <v>93555.99</v>
      </c>
      <c r="X30" s="44">
        <f t="shared" si="11"/>
        <v>124.935</v>
      </c>
      <c r="Y30" s="45">
        <v>726.31</v>
      </c>
      <c r="Z30" s="46">
        <f t="shared" si="12"/>
        <v>90741.54</v>
      </c>
      <c r="AA30" s="56">
        <f t="shared" si="13"/>
        <v>109785.39</v>
      </c>
      <c r="AB30" s="47">
        <f t="shared" si="14"/>
        <v>0</v>
      </c>
      <c r="AC30" s="57">
        <f t="shared" si="15"/>
        <v>5.105</v>
      </c>
      <c r="AD30" s="57">
        <f t="shared" si="16"/>
        <v>22.345</v>
      </c>
      <c r="AE30" s="56">
        <f t="shared" si="17"/>
        <v>16229.4</v>
      </c>
      <c r="AF30" s="74"/>
      <c r="AG30" s="65">
        <v>108.1</v>
      </c>
      <c r="AH30" s="66">
        <f t="shared" si="18"/>
        <v>3484.9</v>
      </c>
      <c r="AI30" s="78">
        <f t="shared" si="19"/>
        <v>128.81</v>
      </c>
      <c r="AJ30" s="85">
        <f t="shared" si="20"/>
        <v>132.806</v>
      </c>
      <c r="AK30" s="82">
        <f t="shared" si="21"/>
        <v>96458.33</v>
      </c>
      <c r="AL30" s="67">
        <v>0.92</v>
      </c>
      <c r="AM30" s="79">
        <f>AL30*726.31</f>
        <v>668.21</v>
      </c>
      <c r="AN30" s="13">
        <v>1.54</v>
      </c>
      <c r="AO30" s="55">
        <f t="shared" si="26"/>
        <v>20.81</v>
      </c>
      <c r="AP30" s="13">
        <f t="shared" si="3"/>
        <v>2.46</v>
      </c>
      <c r="AQ30" s="55">
        <f t="shared" si="27"/>
        <v>689.02</v>
      </c>
      <c r="AR30" s="85">
        <f t="shared" si="22"/>
        <v>21.396</v>
      </c>
      <c r="AS30" s="137">
        <f t="shared" si="23"/>
        <v>15540.38</v>
      </c>
      <c r="AT30" s="46">
        <f t="shared" si="24"/>
        <v>57.88</v>
      </c>
      <c r="AU30" s="1">
        <v>21</v>
      </c>
      <c r="AV30" s="2" t="s">
        <v>32</v>
      </c>
    </row>
    <row r="31" spans="1:48" ht="12.75">
      <c r="A31" s="1">
        <v>22</v>
      </c>
      <c r="B31" s="154" t="s">
        <v>33</v>
      </c>
      <c r="C31" s="35">
        <v>6218.8</v>
      </c>
      <c r="D31" s="13">
        <v>855.19</v>
      </c>
      <c r="E31" s="45">
        <v>13.81</v>
      </c>
      <c r="F31" s="98">
        <f t="shared" si="0"/>
        <v>11810.17</v>
      </c>
      <c r="G31" s="109">
        <v>274</v>
      </c>
      <c r="H31" s="47">
        <f t="shared" si="5"/>
        <v>3.12</v>
      </c>
      <c r="I31" s="132"/>
      <c r="J31" s="18"/>
      <c r="K31" s="18"/>
      <c r="L31" s="60"/>
      <c r="M31" s="144">
        <f t="shared" si="6"/>
        <v>0.031</v>
      </c>
      <c r="N31" s="119">
        <f t="shared" si="7"/>
        <v>22.263</v>
      </c>
      <c r="O31" s="87">
        <f t="shared" si="8"/>
        <v>188.154</v>
      </c>
      <c r="P31" s="102"/>
      <c r="Q31" s="52">
        <v>54.72</v>
      </c>
      <c r="R31" s="45">
        <v>726.31</v>
      </c>
      <c r="S31" s="56">
        <f t="shared" si="1"/>
        <v>39743.68</v>
      </c>
      <c r="T31" s="44">
        <f t="shared" si="9"/>
        <v>245.34</v>
      </c>
      <c r="U31" s="44">
        <v>190.62</v>
      </c>
      <c r="V31" s="45">
        <v>726.31</v>
      </c>
      <c r="W31" s="56">
        <f t="shared" si="10"/>
        <v>138449.21</v>
      </c>
      <c r="X31" s="44">
        <f t="shared" si="11"/>
        <v>190.62</v>
      </c>
      <c r="Y31" s="45">
        <v>726.31</v>
      </c>
      <c r="Z31" s="46">
        <f t="shared" si="12"/>
        <v>138449.21</v>
      </c>
      <c r="AA31" s="56">
        <f t="shared" si="13"/>
        <v>190003.42</v>
      </c>
      <c r="AB31" s="47">
        <f t="shared" si="14"/>
        <v>0</v>
      </c>
      <c r="AC31" s="57">
        <f t="shared" si="15"/>
        <v>16.261</v>
      </c>
      <c r="AD31" s="57">
        <f t="shared" si="16"/>
        <v>70.981</v>
      </c>
      <c r="AE31" s="56">
        <f t="shared" si="17"/>
        <v>51554.21</v>
      </c>
      <c r="AF31" s="74"/>
      <c r="AG31" s="65"/>
      <c r="AH31" s="66">
        <f t="shared" si="18"/>
        <v>6218.8</v>
      </c>
      <c r="AI31" s="78">
        <f t="shared" si="19"/>
        <v>190.62</v>
      </c>
      <c r="AJ31" s="85">
        <f t="shared" si="20"/>
        <v>190.62</v>
      </c>
      <c r="AK31" s="82">
        <f t="shared" si="21"/>
        <v>138449.21</v>
      </c>
      <c r="AL31" s="13"/>
      <c r="AM31" s="79">
        <f aca="true" t="shared" si="28" ref="AM31:AM59">AL31*726.31</f>
        <v>0</v>
      </c>
      <c r="AN31" s="13"/>
      <c r="AO31" s="55">
        <f t="shared" si="26"/>
        <v>0</v>
      </c>
      <c r="AP31" s="13">
        <f t="shared" si="3"/>
        <v>0</v>
      </c>
      <c r="AQ31" s="55">
        <f t="shared" si="27"/>
        <v>0</v>
      </c>
      <c r="AR31" s="85">
        <f t="shared" si="22"/>
        <v>70.981</v>
      </c>
      <c r="AS31" s="137">
        <f t="shared" si="23"/>
        <v>51554.21</v>
      </c>
      <c r="AT31" s="46">
        <f t="shared" si="24"/>
        <v>60.28</v>
      </c>
      <c r="AU31" s="1">
        <v>22</v>
      </c>
      <c r="AV31" s="2" t="s">
        <v>33</v>
      </c>
    </row>
    <row r="32" spans="1:48" ht="12.75">
      <c r="A32" s="1">
        <v>23</v>
      </c>
      <c r="B32" s="154" t="s">
        <v>34</v>
      </c>
      <c r="C32" s="35">
        <v>6133.4</v>
      </c>
      <c r="D32" s="13">
        <v>673.4</v>
      </c>
      <c r="E32" s="45">
        <v>13.81</v>
      </c>
      <c r="F32" s="98">
        <f t="shared" si="0"/>
        <v>9299.65</v>
      </c>
      <c r="G32" s="109">
        <v>253</v>
      </c>
      <c r="H32" s="47">
        <f t="shared" si="5"/>
        <v>2.66</v>
      </c>
      <c r="I32" s="132"/>
      <c r="J32" s="18"/>
      <c r="K32" s="18"/>
      <c r="L32" s="60"/>
      <c r="M32" s="144">
        <f t="shared" si="6"/>
        <v>0.033</v>
      </c>
      <c r="N32" s="119">
        <f t="shared" si="7"/>
        <v>23.818</v>
      </c>
      <c r="O32" s="87">
        <f t="shared" si="8"/>
        <v>160.604</v>
      </c>
      <c r="P32" s="102"/>
      <c r="Q32" s="52">
        <v>43.14</v>
      </c>
      <c r="R32" s="45">
        <v>726.31</v>
      </c>
      <c r="S32" s="56">
        <f t="shared" si="1"/>
        <v>31333.01</v>
      </c>
      <c r="T32" s="44">
        <f t="shared" si="9"/>
        <v>244.27</v>
      </c>
      <c r="U32" s="44">
        <v>201.13</v>
      </c>
      <c r="V32" s="45">
        <v>726.31</v>
      </c>
      <c r="W32" s="56">
        <f t="shared" si="10"/>
        <v>146082.73</v>
      </c>
      <c r="X32" s="44">
        <f t="shared" si="11"/>
        <v>198.739</v>
      </c>
      <c r="Y32" s="45">
        <v>726.31</v>
      </c>
      <c r="Z32" s="46">
        <f t="shared" si="12"/>
        <v>144346.12</v>
      </c>
      <c r="AA32" s="56">
        <f t="shared" si="13"/>
        <v>186715.42</v>
      </c>
      <c r="AB32" s="47">
        <f t="shared" si="14"/>
        <v>0</v>
      </c>
      <c r="AC32" s="57">
        <f t="shared" si="15"/>
        <v>12.804</v>
      </c>
      <c r="AD32" s="57">
        <f t="shared" si="16"/>
        <v>55.944</v>
      </c>
      <c r="AE32" s="56">
        <f t="shared" si="17"/>
        <v>40632.69</v>
      </c>
      <c r="AF32" s="74"/>
      <c r="AG32" s="65">
        <v>72.9</v>
      </c>
      <c r="AH32" s="66">
        <f t="shared" si="18"/>
        <v>6060.5</v>
      </c>
      <c r="AI32" s="78">
        <f t="shared" si="19"/>
        <v>201.13</v>
      </c>
      <c r="AJ32" s="85">
        <f t="shared" si="20"/>
        <v>203.549</v>
      </c>
      <c r="AK32" s="82">
        <f t="shared" si="21"/>
        <v>147839.67</v>
      </c>
      <c r="AL32" s="13"/>
      <c r="AM32" s="79">
        <f t="shared" si="28"/>
        <v>0</v>
      </c>
      <c r="AN32" s="13"/>
      <c r="AO32" s="55">
        <f t="shared" si="26"/>
        <v>0</v>
      </c>
      <c r="AP32" s="13">
        <f t="shared" si="3"/>
        <v>0</v>
      </c>
      <c r="AQ32" s="55">
        <f t="shared" si="27"/>
        <v>0</v>
      </c>
      <c r="AR32" s="85">
        <f t="shared" si="22"/>
        <v>55.944</v>
      </c>
      <c r="AS32" s="137">
        <f t="shared" si="23"/>
        <v>40632.69</v>
      </c>
      <c r="AT32" s="46">
        <f t="shared" si="24"/>
        <v>60.34</v>
      </c>
      <c r="AU32" s="1">
        <v>23</v>
      </c>
      <c r="AV32" s="2" t="s">
        <v>34</v>
      </c>
    </row>
    <row r="33" spans="1:48" ht="12.75">
      <c r="A33" s="1">
        <v>24</v>
      </c>
      <c r="B33" s="154" t="s">
        <v>35</v>
      </c>
      <c r="C33" s="35">
        <v>3469.4</v>
      </c>
      <c r="D33" s="13">
        <v>423.17</v>
      </c>
      <c r="E33" s="45">
        <v>13.81</v>
      </c>
      <c r="F33" s="98">
        <f t="shared" si="0"/>
        <v>5843.98</v>
      </c>
      <c r="G33" s="109">
        <v>143</v>
      </c>
      <c r="H33" s="47">
        <f t="shared" si="5"/>
        <v>2.96</v>
      </c>
      <c r="I33" s="132"/>
      <c r="J33" s="18"/>
      <c r="K33" s="18"/>
      <c r="L33" s="60"/>
      <c r="M33" s="144">
        <f t="shared" si="6"/>
        <v>0.031</v>
      </c>
      <c r="N33" s="119">
        <f t="shared" si="7"/>
        <v>22.187</v>
      </c>
      <c r="O33" s="87">
        <f t="shared" si="8"/>
        <v>178.611</v>
      </c>
      <c r="P33" s="102"/>
      <c r="Q33" s="52">
        <v>27.12</v>
      </c>
      <c r="R33" s="45">
        <v>726.31</v>
      </c>
      <c r="S33" s="56">
        <f t="shared" si="1"/>
        <v>19697.53</v>
      </c>
      <c r="T33" s="44">
        <f t="shared" si="9"/>
        <v>133.1</v>
      </c>
      <c r="U33" s="44">
        <v>105.98</v>
      </c>
      <c r="V33" s="45">
        <v>726.31</v>
      </c>
      <c r="W33" s="56">
        <f t="shared" si="10"/>
        <v>76974.33</v>
      </c>
      <c r="X33" s="44">
        <f t="shared" si="11"/>
        <v>103.005</v>
      </c>
      <c r="Y33" s="45">
        <v>726.31</v>
      </c>
      <c r="Z33" s="46">
        <f t="shared" si="12"/>
        <v>74813.56</v>
      </c>
      <c r="AA33" s="56">
        <f t="shared" si="13"/>
        <v>102515.75</v>
      </c>
      <c r="AB33" s="47">
        <f t="shared" si="14"/>
        <v>0</v>
      </c>
      <c r="AC33" s="57">
        <f t="shared" si="15"/>
        <v>8.046</v>
      </c>
      <c r="AD33" s="57">
        <f t="shared" si="16"/>
        <v>35.166</v>
      </c>
      <c r="AE33" s="56">
        <f t="shared" si="17"/>
        <v>25541.42</v>
      </c>
      <c r="AF33" s="74"/>
      <c r="AG33" s="65">
        <v>97.4</v>
      </c>
      <c r="AH33" s="66">
        <f t="shared" si="18"/>
        <v>3372</v>
      </c>
      <c r="AI33" s="78">
        <f t="shared" si="19"/>
        <v>105.98</v>
      </c>
      <c r="AJ33" s="85">
        <f t="shared" si="20"/>
        <v>109.041</v>
      </c>
      <c r="AK33" s="82">
        <f t="shared" si="21"/>
        <v>79197.57</v>
      </c>
      <c r="AL33" s="13"/>
      <c r="AM33" s="79">
        <f t="shared" si="28"/>
        <v>0</v>
      </c>
      <c r="AN33" s="13"/>
      <c r="AO33" s="55">
        <f t="shared" si="26"/>
        <v>0</v>
      </c>
      <c r="AP33" s="13">
        <f t="shared" si="3"/>
        <v>0</v>
      </c>
      <c r="AQ33" s="55">
        <f t="shared" si="27"/>
        <v>0</v>
      </c>
      <c r="AR33" s="85">
        <f t="shared" si="22"/>
        <v>35.166</v>
      </c>
      <c r="AS33" s="137">
        <f t="shared" si="23"/>
        <v>25541.42</v>
      </c>
      <c r="AT33" s="46">
        <f t="shared" si="24"/>
        <v>60.36</v>
      </c>
      <c r="AU33" s="1">
        <v>24</v>
      </c>
      <c r="AV33" s="2" t="s">
        <v>35</v>
      </c>
    </row>
    <row r="34" spans="1:48" ht="12.75">
      <c r="A34" s="1">
        <v>25</v>
      </c>
      <c r="B34" s="154" t="s">
        <v>36</v>
      </c>
      <c r="C34" s="35">
        <v>3636.8</v>
      </c>
      <c r="D34" s="13">
        <v>448.94</v>
      </c>
      <c r="E34" s="45">
        <v>13.81</v>
      </c>
      <c r="F34" s="98">
        <f t="shared" si="0"/>
        <v>6199.86</v>
      </c>
      <c r="G34" s="109">
        <v>130</v>
      </c>
      <c r="H34" s="47">
        <f t="shared" si="5"/>
        <v>3.45</v>
      </c>
      <c r="I34" s="132"/>
      <c r="J34" s="18"/>
      <c r="K34" s="18"/>
      <c r="L34" s="60"/>
      <c r="M34" s="144">
        <f t="shared" si="6"/>
        <v>0.025</v>
      </c>
      <c r="N34" s="119">
        <f t="shared" si="7"/>
        <v>18.094</v>
      </c>
      <c r="O34" s="87">
        <f t="shared" si="8"/>
        <v>206.417</v>
      </c>
      <c r="P34" s="102"/>
      <c r="Q34" s="52">
        <v>28.41</v>
      </c>
      <c r="R34" s="45">
        <v>726.31</v>
      </c>
      <c r="S34" s="56">
        <f t="shared" si="1"/>
        <v>20634.47</v>
      </c>
      <c r="T34" s="44">
        <f t="shared" si="9"/>
        <v>119.01</v>
      </c>
      <c r="U34" s="44">
        <v>90.6</v>
      </c>
      <c r="V34" s="45">
        <v>726.31</v>
      </c>
      <c r="W34" s="56">
        <f t="shared" si="10"/>
        <v>65803.69</v>
      </c>
      <c r="X34" s="44">
        <f t="shared" si="11"/>
        <v>85.956</v>
      </c>
      <c r="Y34" s="45">
        <v>726.31</v>
      </c>
      <c r="Z34" s="46">
        <f t="shared" si="12"/>
        <v>62430.7</v>
      </c>
      <c r="AA34" s="56">
        <f t="shared" si="13"/>
        <v>92637.94</v>
      </c>
      <c r="AB34" s="47">
        <f t="shared" si="14"/>
        <v>0</v>
      </c>
      <c r="AC34" s="57">
        <f t="shared" si="15"/>
        <v>8.536</v>
      </c>
      <c r="AD34" s="57">
        <f t="shared" si="16"/>
        <v>36.946</v>
      </c>
      <c r="AE34" s="56">
        <f t="shared" si="17"/>
        <v>26834.25</v>
      </c>
      <c r="AF34" s="74"/>
      <c r="AG34" s="65">
        <v>186.4</v>
      </c>
      <c r="AH34" s="66">
        <f t="shared" si="18"/>
        <v>3450.4</v>
      </c>
      <c r="AI34" s="78">
        <f t="shared" si="19"/>
        <v>90.6</v>
      </c>
      <c r="AJ34" s="85">
        <f t="shared" si="20"/>
        <v>95.494</v>
      </c>
      <c r="AK34" s="82">
        <f t="shared" si="21"/>
        <v>69358.25</v>
      </c>
      <c r="AL34" s="139"/>
      <c r="AM34" s="79">
        <f t="shared" si="28"/>
        <v>0</v>
      </c>
      <c r="AN34" s="139"/>
      <c r="AO34" s="55">
        <f t="shared" si="26"/>
        <v>0</v>
      </c>
      <c r="AP34" s="13">
        <f t="shared" si="3"/>
        <v>0</v>
      </c>
      <c r="AQ34" s="55">
        <f t="shared" si="27"/>
        <v>0</v>
      </c>
      <c r="AR34" s="85">
        <f t="shared" si="22"/>
        <v>36.946</v>
      </c>
      <c r="AS34" s="137">
        <f t="shared" si="23"/>
        <v>26834.25</v>
      </c>
      <c r="AT34" s="46">
        <f t="shared" si="24"/>
        <v>59.77</v>
      </c>
      <c r="AU34" s="1">
        <v>25</v>
      </c>
      <c r="AV34" s="2" t="s">
        <v>36</v>
      </c>
    </row>
    <row r="35" spans="1:48" ht="12.75">
      <c r="A35" s="1">
        <v>26</v>
      </c>
      <c r="B35" s="154" t="s">
        <v>37</v>
      </c>
      <c r="C35" s="35">
        <v>3525.3</v>
      </c>
      <c r="D35" s="44">
        <v>675.64</v>
      </c>
      <c r="E35" s="45">
        <v>13.81</v>
      </c>
      <c r="F35" s="98">
        <f t="shared" si="0"/>
        <v>9330.59</v>
      </c>
      <c r="G35" s="109">
        <v>165</v>
      </c>
      <c r="H35" s="47">
        <f t="shared" si="5"/>
        <v>4.09</v>
      </c>
      <c r="I35" s="132"/>
      <c r="J35" s="18"/>
      <c r="K35" s="18"/>
      <c r="L35" s="60"/>
      <c r="M35" s="144">
        <f t="shared" si="6"/>
        <v>0.024</v>
      </c>
      <c r="N35" s="141">
        <f t="shared" si="7"/>
        <v>17.294</v>
      </c>
      <c r="O35" s="142">
        <f t="shared" si="8"/>
        <v>247.284</v>
      </c>
      <c r="P35" s="102"/>
      <c r="Q35" s="52">
        <v>43.33</v>
      </c>
      <c r="R35" s="45">
        <v>726.31</v>
      </c>
      <c r="S35" s="56">
        <f t="shared" si="1"/>
        <v>31471.01</v>
      </c>
      <c r="T35" s="44">
        <f t="shared" si="9"/>
        <v>127.27</v>
      </c>
      <c r="U35" s="44">
        <v>83.94</v>
      </c>
      <c r="V35" s="45">
        <v>726.31</v>
      </c>
      <c r="W35" s="56">
        <f t="shared" si="10"/>
        <v>60966.46</v>
      </c>
      <c r="X35" s="44">
        <f t="shared" si="11"/>
        <v>83.94</v>
      </c>
      <c r="Y35" s="45">
        <v>726.31</v>
      </c>
      <c r="Z35" s="46">
        <f t="shared" si="12"/>
        <v>60966.46</v>
      </c>
      <c r="AA35" s="56">
        <f t="shared" si="13"/>
        <v>101768.38</v>
      </c>
      <c r="AB35" s="47">
        <f t="shared" si="14"/>
        <v>0</v>
      </c>
      <c r="AC35" s="57">
        <f t="shared" si="15"/>
        <v>12.847</v>
      </c>
      <c r="AD35" s="57">
        <f t="shared" si="16"/>
        <v>56.177</v>
      </c>
      <c r="AE35" s="56">
        <f t="shared" si="17"/>
        <v>40801.92</v>
      </c>
      <c r="AF35" s="74"/>
      <c r="AG35" s="65"/>
      <c r="AH35" s="66">
        <f t="shared" si="18"/>
        <v>3525.3</v>
      </c>
      <c r="AI35" s="78">
        <f t="shared" si="19"/>
        <v>83.94</v>
      </c>
      <c r="AJ35" s="85">
        <f t="shared" si="20"/>
        <v>83.94</v>
      </c>
      <c r="AK35" s="82">
        <f t="shared" si="21"/>
        <v>60966.46</v>
      </c>
      <c r="AL35" s="13"/>
      <c r="AM35" s="79">
        <f t="shared" si="28"/>
        <v>0</v>
      </c>
      <c r="AN35" s="13"/>
      <c r="AO35" s="55">
        <f t="shared" si="26"/>
        <v>0</v>
      </c>
      <c r="AP35" s="13">
        <f t="shared" si="3"/>
        <v>0</v>
      </c>
      <c r="AQ35" s="55">
        <f t="shared" si="27"/>
        <v>0</v>
      </c>
      <c r="AR35" s="85">
        <f t="shared" si="22"/>
        <v>56.177</v>
      </c>
      <c r="AS35" s="137">
        <f t="shared" si="23"/>
        <v>40801.92</v>
      </c>
      <c r="AT35" s="46">
        <f t="shared" si="24"/>
        <v>60.39</v>
      </c>
      <c r="AU35" s="1">
        <v>26</v>
      </c>
      <c r="AV35" s="2" t="s">
        <v>37</v>
      </c>
    </row>
    <row r="36" spans="1:48" ht="12.75">
      <c r="A36" s="1">
        <v>27</v>
      </c>
      <c r="B36" s="154" t="s">
        <v>38</v>
      </c>
      <c r="C36" s="35">
        <v>3593</v>
      </c>
      <c r="D36" s="13">
        <v>521.123</v>
      </c>
      <c r="E36" s="45">
        <v>13.81</v>
      </c>
      <c r="F36" s="98">
        <f t="shared" si="0"/>
        <v>7196.71</v>
      </c>
      <c r="G36" s="109">
        <v>152</v>
      </c>
      <c r="H36" s="47">
        <f t="shared" si="5"/>
        <v>3.43</v>
      </c>
      <c r="I36" s="132"/>
      <c r="J36" s="18"/>
      <c r="K36" s="18"/>
      <c r="L36" s="60"/>
      <c r="M36" s="144">
        <f t="shared" si="6"/>
        <v>0.023</v>
      </c>
      <c r="N36" s="119">
        <f t="shared" si="7"/>
        <v>16.757</v>
      </c>
      <c r="O36" s="87">
        <f t="shared" si="8"/>
        <v>207.71</v>
      </c>
      <c r="P36" s="102"/>
      <c r="Q36" s="52">
        <v>33.56</v>
      </c>
      <c r="R36" s="45">
        <v>726.31</v>
      </c>
      <c r="S36" s="56">
        <f t="shared" si="1"/>
        <v>24374.96</v>
      </c>
      <c r="T36" s="44">
        <f t="shared" si="9"/>
        <v>116.458</v>
      </c>
      <c r="U36" s="44">
        <v>82.898</v>
      </c>
      <c r="V36" s="45">
        <v>726.31</v>
      </c>
      <c r="W36" s="56">
        <f t="shared" si="10"/>
        <v>60209.65</v>
      </c>
      <c r="X36" s="44">
        <f t="shared" si="11"/>
        <v>82.898</v>
      </c>
      <c r="Y36" s="45">
        <v>726.31</v>
      </c>
      <c r="Z36" s="46">
        <f t="shared" si="12"/>
        <v>60209.65</v>
      </c>
      <c r="AA36" s="56">
        <f t="shared" si="13"/>
        <v>91781.62</v>
      </c>
      <c r="AB36" s="47">
        <f t="shared" si="14"/>
        <v>0</v>
      </c>
      <c r="AC36" s="57">
        <f t="shared" si="15"/>
        <v>9.909</v>
      </c>
      <c r="AD36" s="57">
        <f t="shared" si="16"/>
        <v>43.469</v>
      </c>
      <c r="AE36" s="56">
        <f t="shared" si="17"/>
        <v>31571.97</v>
      </c>
      <c r="AF36" s="74"/>
      <c r="AG36" s="65"/>
      <c r="AH36" s="66">
        <f t="shared" si="18"/>
        <v>3593</v>
      </c>
      <c r="AI36" s="78">
        <f t="shared" si="19"/>
        <v>82.898</v>
      </c>
      <c r="AJ36" s="85">
        <f t="shared" si="20"/>
        <v>82.898</v>
      </c>
      <c r="AK36" s="82">
        <f t="shared" si="21"/>
        <v>60209.65</v>
      </c>
      <c r="AL36" s="13"/>
      <c r="AM36" s="79">
        <f t="shared" si="28"/>
        <v>0</v>
      </c>
      <c r="AN36" s="13"/>
      <c r="AO36" s="55">
        <f t="shared" si="26"/>
        <v>0</v>
      </c>
      <c r="AP36" s="13">
        <f t="shared" si="3"/>
        <v>0</v>
      </c>
      <c r="AQ36" s="55">
        <f t="shared" si="27"/>
        <v>0</v>
      </c>
      <c r="AR36" s="85">
        <f t="shared" si="22"/>
        <v>43.469</v>
      </c>
      <c r="AS36" s="137">
        <f t="shared" si="23"/>
        <v>31571.97</v>
      </c>
      <c r="AT36" s="46">
        <f t="shared" si="24"/>
        <v>60.58</v>
      </c>
      <c r="AU36" s="1">
        <v>27</v>
      </c>
      <c r="AV36" s="2" t="s">
        <v>38</v>
      </c>
    </row>
    <row r="37" spans="1:48" ht="12.75">
      <c r="A37" s="1">
        <v>28</v>
      </c>
      <c r="B37" s="154" t="s">
        <v>39</v>
      </c>
      <c r="C37" s="35">
        <v>3577.6</v>
      </c>
      <c r="D37" s="13">
        <v>319.65</v>
      </c>
      <c r="E37" s="45">
        <v>13.81</v>
      </c>
      <c r="F37" s="98">
        <f t="shared" si="0"/>
        <v>4414.37</v>
      </c>
      <c r="G37" s="109">
        <v>142</v>
      </c>
      <c r="H37" s="47">
        <f t="shared" si="5"/>
        <v>2.25</v>
      </c>
      <c r="I37" s="132"/>
      <c r="J37" s="18"/>
      <c r="K37" s="18"/>
      <c r="L37" s="60"/>
      <c r="M37" s="144">
        <f t="shared" si="6"/>
        <v>0.024</v>
      </c>
      <c r="N37" s="119">
        <f t="shared" si="7"/>
        <v>17.472</v>
      </c>
      <c r="O37" s="87">
        <f t="shared" si="8"/>
        <v>145.866</v>
      </c>
      <c r="P37" s="102"/>
      <c r="Q37" s="52">
        <v>22.44</v>
      </c>
      <c r="R37" s="45">
        <v>726.31</v>
      </c>
      <c r="S37" s="56">
        <f t="shared" si="1"/>
        <v>16298.4</v>
      </c>
      <c r="T37" s="44">
        <f t="shared" si="9"/>
        <v>108.5</v>
      </c>
      <c r="U37" s="44">
        <v>86.06</v>
      </c>
      <c r="V37" s="45">
        <v>726.31</v>
      </c>
      <c r="W37" s="56">
        <f t="shared" si="10"/>
        <v>62506.24</v>
      </c>
      <c r="X37" s="44">
        <f t="shared" si="11"/>
        <v>86.06</v>
      </c>
      <c r="Y37" s="45">
        <v>726.31</v>
      </c>
      <c r="Z37" s="46">
        <f t="shared" si="12"/>
        <v>62506.24</v>
      </c>
      <c r="AA37" s="56">
        <f t="shared" si="13"/>
        <v>83219.15</v>
      </c>
      <c r="AB37" s="47">
        <f t="shared" si="14"/>
        <v>0</v>
      </c>
      <c r="AC37" s="57">
        <f t="shared" si="15"/>
        <v>6.078</v>
      </c>
      <c r="AD37" s="57">
        <f t="shared" si="16"/>
        <v>28.518</v>
      </c>
      <c r="AE37" s="56">
        <f t="shared" si="17"/>
        <v>20712.91</v>
      </c>
      <c r="AF37" s="74"/>
      <c r="AG37" s="65"/>
      <c r="AH37" s="66">
        <f t="shared" si="18"/>
        <v>3577.6</v>
      </c>
      <c r="AI37" s="78">
        <f t="shared" si="19"/>
        <v>86.06</v>
      </c>
      <c r="AJ37" s="85">
        <f t="shared" si="20"/>
        <v>86.06</v>
      </c>
      <c r="AK37" s="82">
        <f t="shared" si="21"/>
        <v>62506.24</v>
      </c>
      <c r="AL37" s="13"/>
      <c r="AM37" s="79">
        <f t="shared" si="28"/>
        <v>0</v>
      </c>
      <c r="AN37" s="13"/>
      <c r="AO37" s="55">
        <f t="shared" si="26"/>
        <v>0</v>
      </c>
      <c r="AP37" s="13">
        <f t="shared" si="3"/>
        <v>0</v>
      </c>
      <c r="AQ37" s="55">
        <f t="shared" si="27"/>
        <v>0</v>
      </c>
      <c r="AR37" s="85">
        <f t="shared" si="22"/>
        <v>28.518</v>
      </c>
      <c r="AS37" s="137">
        <f t="shared" si="23"/>
        <v>20712.91</v>
      </c>
      <c r="AT37" s="46">
        <f t="shared" si="24"/>
        <v>64.8</v>
      </c>
      <c r="AU37" s="1">
        <v>28</v>
      </c>
      <c r="AV37" s="2" t="s">
        <v>39</v>
      </c>
    </row>
    <row r="38" spans="1:48" ht="12.75">
      <c r="A38" s="1">
        <v>29</v>
      </c>
      <c r="B38" s="154" t="s">
        <v>40</v>
      </c>
      <c r="C38" s="35">
        <v>4470.1</v>
      </c>
      <c r="D38" s="13">
        <v>370.71</v>
      </c>
      <c r="E38" s="45">
        <v>13.81</v>
      </c>
      <c r="F38" s="98">
        <f t="shared" si="0"/>
        <v>5119.51</v>
      </c>
      <c r="G38" s="109">
        <v>212</v>
      </c>
      <c r="H38" s="47">
        <f t="shared" si="5"/>
        <v>1.75</v>
      </c>
      <c r="I38" s="132"/>
      <c r="J38" s="18"/>
      <c r="K38" s="18"/>
      <c r="L38" s="60"/>
      <c r="M38" s="144">
        <f t="shared" si="6"/>
        <v>0.026</v>
      </c>
      <c r="N38" s="119">
        <f t="shared" si="7"/>
        <v>18.579</v>
      </c>
      <c r="O38" s="87">
        <f t="shared" si="8"/>
        <v>106.141</v>
      </c>
      <c r="P38" s="102"/>
      <c r="Q38" s="52">
        <v>23.932</v>
      </c>
      <c r="R38" s="45">
        <v>726.31</v>
      </c>
      <c r="S38" s="56">
        <f t="shared" si="1"/>
        <v>17382.05</v>
      </c>
      <c r="T38" s="44">
        <f t="shared" si="9"/>
        <v>138.278</v>
      </c>
      <c r="U38" s="44">
        <v>114.346</v>
      </c>
      <c r="V38" s="45">
        <v>726.31</v>
      </c>
      <c r="W38" s="56">
        <f t="shared" si="10"/>
        <v>83050.64</v>
      </c>
      <c r="X38" s="44">
        <f t="shared" si="11"/>
        <v>114.346</v>
      </c>
      <c r="Y38" s="45">
        <v>726.31</v>
      </c>
      <c r="Z38" s="46">
        <f t="shared" si="12"/>
        <v>83050.64</v>
      </c>
      <c r="AA38" s="56">
        <f t="shared" si="13"/>
        <v>105552.45</v>
      </c>
      <c r="AB38" s="47">
        <f t="shared" si="14"/>
        <v>0</v>
      </c>
      <c r="AC38" s="57">
        <f t="shared" si="15"/>
        <v>7.049</v>
      </c>
      <c r="AD38" s="57">
        <f t="shared" si="16"/>
        <v>30.981</v>
      </c>
      <c r="AE38" s="56">
        <f t="shared" si="17"/>
        <v>22501.81</v>
      </c>
      <c r="AF38" s="74"/>
      <c r="AG38" s="65"/>
      <c r="AH38" s="66">
        <f t="shared" si="18"/>
        <v>4470.1</v>
      </c>
      <c r="AI38" s="78">
        <f t="shared" si="19"/>
        <v>114.346</v>
      </c>
      <c r="AJ38" s="85">
        <f t="shared" si="20"/>
        <v>114.346</v>
      </c>
      <c r="AK38" s="82">
        <f t="shared" si="21"/>
        <v>83050.64</v>
      </c>
      <c r="AL38" s="13"/>
      <c r="AM38" s="79">
        <f t="shared" si="28"/>
        <v>0</v>
      </c>
      <c r="AN38" s="13"/>
      <c r="AO38" s="55">
        <f t="shared" si="26"/>
        <v>0</v>
      </c>
      <c r="AP38" s="13">
        <f t="shared" si="3"/>
        <v>0</v>
      </c>
      <c r="AQ38" s="55">
        <f t="shared" si="27"/>
        <v>0</v>
      </c>
      <c r="AR38" s="85">
        <f t="shared" si="22"/>
        <v>30.981</v>
      </c>
      <c r="AS38" s="137">
        <f t="shared" si="23"/>
        <v>22501.81</v>
      </c>
      <c r="AT38" s="46">
        <f t="shared" si="24"/>
        <v>60.7</v>
      </c>
      <c r="AU38" s="1">
        <v>29</v>
      </c>
      <c r="AV38" s="2" t="s">
        <v>40</v>
      </c>
    </row>
    <row r="39" spans="1:48" ht="12.75">
      <c r="A39" s="1">
        <v>30</v>
      </c>
      <c r="B39" s="154" t="s">
        <v>42</v>
      </c>
      <c r="C39" s="35">
        <v>5492.4</v>
      </c>
      <c r="D39" s="13">
        <v>469.1</v>
      </c>
      <c r="E39" s="45">
        <v>13.81</v>
      </c>
      <c r="F39" s="98">
        <f t="shared" si="0"/>
        <v>6478.27</v>
      </c>
      <c r="G39" s="109">
        <v>214</v>
      </c>
      <c r="H39" s="47">
        <f t="shared" si="5"/>
        <v>2.19</v>
      </c>
      <c r="I39" s="132"/>
      <c r="J39" s="18"/>
      <c r="K39" s="18"/>
      <c r="L39" s="60"/>
      <c r="M39" s="144">
        <f t="shared" si="6"/>
        <v>0.03</v>
      </c>
      <c r="N39" s="119">
        <f t="shared" si="7"/>
        <v>22.107</v>
      </c>
      <c r="O39" s="87">
        <f t="shared" si="8"/>
        <v>133.58</v>
      </c>
      <c r="P39" s="102"/>
      <c r="Q39" s="52">
        <v>30.439</v>
      </c>
      <c r="R39" s="45">
        <v>726.31</v>
      </c>
      <c r="S39" s="56">
        <f t="shared" si="1"/>
        <v>22108.15</v>
      </c>
      <c r="T39" s="44">
        <f t="shared" si="9"/>
        <v>197.614</v>
      </c>
      <c r="U39" s="44">
        <v>167.175</v>
      </c>
      <c r="V39" s="45">
        <v>726.31</v>
      </c>
      <c r="W39" s="56">
        <f t="shared" si="10"/>
        <v>121420.87</v>
      </c>
      <c r="X39" s="44">
        <f t="shared" si="11"/>
        <v>167.175</v>
      </c>
      <c r="Y39" s="45">
        <v>726.31</v>
      </c>
      <c r="Z39" s="46">
        <f t="shared" si="12"/>
        <v>121420.87</v>
      </c>
      <c r="AA39" s="56">
        <f t="shared" si="13"/>
        <v>150006.98</v>
      </c>
      <c r="AB39" s="47">
        <f t="shared" si="14"/>
        <v>0</v>
      </c>
      <c r="AC39" s="57">
        <f t="shared" si="15"/>
        <v>8.919</v>
      </c>
      <c r="AD39" s="57">
        <f t="shared" si="16"/>
        <v>39.358</v>
      </c>
      <c r="AE39" s="56">
        <f t="shared" si="17"/>
        <v>28586.11</v>
      </c>
      <c r="AF39" s="74"/>
      <c r="AG39" s="65"/>
      <c r="AH39" s="66">
        <f t="shared" si="18"/>
        <v>5492.4</v>
      </c>
      <c r="AI39" s="78">
        <f t="shared" si="19"/>
        <v>167.175</v>
      </c>
      <c r="AJ39" s="85">
        <f t="shared" si="20"/>
        <v>167.175</v>
      </c>
      <c r="AK39" s="82">
        <f t="shared" si="21"/>
        <v>121420.87</v>
      </c>
      <c r="AL39" s="13"/>
      <c r="AM39" s="79">
        <f t="shared" si="28"/>
        <v>0</v>
      </c>
      <c r="AN39" s="13"/>
      <c r="AO39" s="55">
        <f t="shared" si="26"/>
        <v>0</v>
      </c>
      <c r="AP39" s="13">
        <f t="shared" si="3"/>
        <v>0</v>
      </c>
      <c r="AQ39" s="55">
        <f t="shared" si="27"/>
        <v>0</v>
      </c>
      <c r="AR39" s="85">
        <f t="shared" si="22"/>
        <v>39.358</v>
      </c>
      <c r="AS39" s="137">
        <f t="shared" si="23"/>
        <v>28586.11</v>
      </c>
      <c r="AT39" s="46">
        <f t="shared" si="24"/>
        <v>60.94</v>
      </c>
      <c r="AU39" s="1">
        <v>30</v>
      </c>
      <c r="AV39" s="2" t="s">
        <v>42</v>
      </c>
    </row>
    <row r="40" spans="1:48" ht="12.75">
      <c r="A40" s="1">
        <v>31</v>
      </c>
      <c r="B40" s="154" t="s">
        <v>43</v>
      </c>
      <c r="C40" s="35">
        <v>3213.5</v>
      </c>
      <c r="D40" s="44">
        <v>343.31</v>
      </c>
      <c r="E40" s="45">
        <v>13.81</v>
      </c>
      <c r="F40" s="98">
        <f t="shared" si="0"/>
        <v>4741.11</v>
      </c>
      <c r="G40" s="109">
        <v>133</v>
      </c>
      <c r="H40" s="47">
        <f t="shared" si="5"/>
        <v>2.58</v>
      </c>
      <c r="I40" s="132"/>
      <c r="J40" s="18"/>
      <c r="K40" s="18"/>
      <c r="L40" s="60"/>
      <c r="M40" s="144">
        <f t="shared" si="6"/>
        <v>0.033</v>
      </c>
      <c r="N40" s="119">
        <f t="shared" si="7"/>
        <v>24.049</v>
      </c>
      <c r="O40" s="87">
        <f t="shared" si="8"/>
        <v>156.446</v>
      </c>
      <c r="P40" s="102"/>
      <c r="Q40" s="52">
        <v>22.12</v>
      </c>
      <c r="R40" s="45">
        <v>726.31</v>
      </c>
      <c r="S40" s="56">
        <f t="shared" si="1"/>
        <v>16065.98</v>
      </c>
      <c r="T40" s="44">
        <f t="shared" si="9"/>
        <v>128.523</v>
      </c>
      <c r="U40" s="44">
        <v>106.403</v>
      </c>
      <c r="V40" s="45">
        <v>726.31</v>
      </c>
      <c r="W40" s="56">
        <f t="shared" si="10"/>
        <v>77281.56</v>
      </c>
      <c r="X40" s="44">
        <f t="shared" si="11"/>
        <v>106.403</v>
      </c>
      <c r="Y40" s="45">
        <v>726.31</v>
      </c>
      <c r="Z40" s="46">
        <f t="shared" si="12"/>
        <v>77281.56</v>
      </c>
      <c r="AA40" s="56">
        <f t="shared" si="13"/>
        <v>98088.89</v>
      </c>
      <c r="AB40" s="47">
        <f t="shared" si="14"/>
        <v>0</v>
      </c>
      <c r="AC40" s="57">
        <f t="shared" si="15"/>
        <v>6.528</v>
      </c>
      <c r="AD40" s="57">
        <f t="shared" si="16"/>
        <v>28.648</v>
      </c>
      <c r="AE40" s="56">
        <f t="shared" si="17"/>
        <v>20807.33</v>
      </c>
      <c r="AF40" s="74"/>
      <c r="AG40" s="65"/>
      <c r="AH40" s="66">
        <f t="shared" si="18"/>
        <v>3213.5</v>
      </c>
      <c r="AI40" s="78">
        <f t="shared" si="19"/>
        <v>106.403</v>
      </c>
      <c r="AJ40" s="85">
        <f t="shared" si="20"/>
        <v>106.403</v>
      </c>
      <c r="AK40" s="82">
        <f t="shared" si="21"/>
        <v>77281.56</v>
      </c>
      <c r="AL40" s="13"/>
      <c r="AM40" s="79">
        <f t="shared" si="28"/>
        <v>0</v>
      </c>
      <c r="AN40" s="13"/>
      <c r="AO40" s="55">
        <f t="shared" si="26"/>
        <v>0</v>
      </c>
      <c r="AP40" s="13">
        <f t="shared" si="3"/>
        <v>0</v>
      </c>
      <c r="AQ40" s="55">
        <f t="shared" si="27"/>
        <v>0</v>
      </c>
      <c r="AR40" s="85">
        <f t="shared" si="22"/>
        <v>28.648</v>
      </c>
      <c r="AS40" s="137">
        <f t="shared" si="23"/>
        <v>20807.33</v>
      </c>
      <c r="AT40" s="46">
        <f t="shared" si="24"/>
        <v>60.61</v>
      </c>
      <c r="AU40" s="1">
        <v>31</v>
      </c>
      <c r="AV40" s="150" t="s">
        <v>43</v>
      </c>
    </row>
    <row r="41" spans="1:48" ht="12.75">
      <c r="A41" s="1">
        <v>32</v>
      </c>
      <c r="B41" s="155" t="s">
        <v>44</v>
      </c>
      <c r="C41" s="35">
        <v>3292.9</v>
      </c>
      <c r="D41" s="13">
        <v>508.2</v>
      </c>
      <c r="E41" s="45">
        <v>13.81</v>
      </c>
      <c r="F41" s="98">
        <f t="shared" si="0"/>
        <v>7018.24</v>
      </c>
      <c r="G41" s="109">
        <v>121</v>
      </c>
      <c r="H41" s="47">
        <f t="shared" si="5"/>
        <v>4.2</v>
      </c>
      <c r="I41" s="132"/>
      <c r="J41" s="18"/>
      <c r="K41" s="18"/>
      <c r="L41" s="60"/>
      <c r="M41" s="144">
        <f t="shared" si="6"/>
        <v>0.034</v>
      </c>
      <c r="N41" s="119">
        <f t="shared" si="7"/>
        <v>24.868</v>
      </c>
      <c r="O41" s="87">
        <f t="shared" si="8"/>
        <v>217.362</v>
      </c>
      <c r="P41" s="102"/>
      <c r="Q41" s="52">
        <v>26.62</v>
      </c>
      <c r="R41" s="45">
        <v>726.31</v>
      </c>
      <c r="S41" s="56">
        <f t="shared" si="1"/>
        <v>19334.37</v>
      </c>
      <c r="T41" s="44">
        <f t="shared" si="9"/>
        <v>139.364</v>
      </c>
      <c r="U41" s="44">
        <v>112.744</v>
      </c>
      <c r="V41" s="45">
        <v>726.31</v>
      </c>
      <c r="W41" s="56">
        <f t="shared" si="10"/>
        <v>81887.09</v>
      </c>
      <c r="X41" s="44">
        <f t="shared" si="11"/>
        <v>112.261</v>
      </c>
      <c r="Y41" s="45">
        <v>726.31</v>
      </c>
      <c r="Z41" s="46">
        <f t="shared" si="12"/>
        <v>81536.29</v>
      </c>
      <c r="AA41" s="56">
        <f t="shared" si="13"/>
        <v>108239.8</v>
      </c>
      <c r="AB41" s="47">
        <f t="shared" si="14"/>
        <v>0</v>
      </c>
      <c r="AC41" s="57">
        <f t="shared" si="15"/>
        <v>9.663</v>
      </c>
      <c r="AD41" s="57">
        <f t="shared" si="16"/>
        <v>36.283</v>
      </c>
      <c r="AE41" s="56">
        <f t="shared" si="17"/>
        <v>26352.71</v>
      </c>
      <c r="AF41" s="74"/>
      <c r="AG41" s="65">
        <v>14.1</v>
      </c>
      <c r="AH41" s="66">
        <f t="shared" si="18"/>
        <v>3278.8</v>
      </c>
      <c r="AI41" s="78">
        <f t="shared" si="19"/>
        <v>112.744</v>
      </c>
      <c r="AJ41" s="85">
        <f t="shared" si="20"/>
        <v>113.229</v>
      </c>
      <c r="AK41" s="82">
        <f t="shared" si="21"/>
        <v>82239.35</v>
      </c>
      <c r="AL41" s="67">
        <v>0.0546</v>
      </c>
      <c r="AM41" s="79">
        <f t="shared" si="28"/>
        <v>39.66</v>
      </c>
      <c r="AN41" s="13">
        <v>0.91</v>
      </c>
      <c r="AO41" s="55">
        <f t="shared" si="26"/>
        <v>12.29</v>
      </c>
      <c r="AP41" s="13">
        <f t="shared" si="3"/>
        <v>0.965</v>
      </c>
      <c r="AQ41" s="55">
        <f t="shared" si="27"/>
        <v>51.95</v>
      </c>
      <c r="AR41" s="85">
        <f t="shared" si="22"/>
        <v>36.211</v>
      </c>
      <c r="AS41" s="137">
        <f t="shared" si="23"/>
        <v>26300.76</v>
      </c>
      <c r="AT41" s="46">
        <f t="shared" si="24"/>
        <v>51.75</v>
      </c>
      <c r="AU41" s="1">
        <v>32</v>
      </c>
      <c r="AV41" s="2" t="s">
        <v>44</v>
      </c>
    </row>
    <row r="42" spans="1:48" ht="12.75">
      <c r="A42" s="1">
        <v>33</v>
      </c>
      <c r="B42" s="2" t="s">
        <v>45</v>
      </c>
      <c r="C42" s="35">
        <v>3237.8</v>
      </c>
      <c r="D42" s="13">
        <v>468.5</v>
      </c>
      <c r="E42" s="45">
        <v>13.81</v>
      </c>
      <c r="F42" s="98">
        <f t="shared" si="0"/>
        <v>6469.99</v>
      </c>
      <c r="G42" s="109">
        <v>117</v>
      </c>
      <c r="H42" s="47">
        <f t="shared" si="5"/>
        <v>4</v>
      </c>
      <c r="I42" s="132"/>
      <c r="J42" s="18"/>
      <c r="K42" s="18"/>
      <c r="L42" s="60"/>
      <c r="M42" s="144">
        <f t="shared" si="6"/>
        <v>0.035</v>
      </c>
      <c r="N42" s="119">
        <f t="shared" si="7"/>
        <v>25.741</v>
      </c>
      <c r="O42" s="87">
        <f t="shared" si="8"/>
        <v>243.351</v>
      </c>
      <c r="P42" s="102"/>
      <c r="Q42" s="52">
        <v>30.293</v>
      </c>
      <c r="R42" s="45">
        <v>726.31</v>
      </c>
      <c r="S42" s="56">
        <f t="shared" si="1"/>
        <v>22002.11</v>
      </c>
      <c r="T42" s="44">
        <f t="shared" si="9"/>
        <v>145.043</v>
      </c>
      <c r="U42" s="44">
        <v>114.75</v>
      </c>
      <c r="V42" s="45">
        <v>726.31</v>
      </c>
      <c r="W42" s="56">
        <f t="shared" si="10"/>
        <v>83344.07</v>
      </c>
      <c r="X42" s="44">
        <f t="shared" si="11"/>
        <v>114.75</v>
      </c>
      <c r="Y42" s="45">
        <v>726.31</v>
      </c>
      <c r="Z42" s="46">
        <f t="shared" si="12"/>
        <v>83344.07</v>
      </c>
      <c r="AA42" s="56">
        <f t="shared" si="13"/>
        <v>111816.15</v>
      </c>
      <c r="AB42" s="47">
        <f t="shared" si="14"/>
        <v>0</v>
      </c>
      <c r="AC42" s="57">
        <f t="shared" si="15"/>
        <v>8.908</v>
      </c>
      <c r="AD42" s="57">
        <f t="shared" si="16"/>
        <v>39.201</v>
      </c>
      <c r="AE42" s="56">
        <f t="shared" si="17"/>
        <v>28472.08</v>
      </c>
      <c r="AF42" s="74"/>
      <c r="AG42" s="65"/>
      <c r="AH42" s="66">
        <f t="shared" si="18"/>
        <v>3237.8</v>
      </c>
      <c r="AI42" s="78">
        <f t="shared" si="19"/>
        <v>114.75</v>
      </c>
      <c r="AJ42" s="85">
        <f t="shared" si="20"/>
        <v>114.75</v>
      </c>
      <c r="AK42" s="82">
        <f t="shared" si="21"/>
        <v>83344.07</v>
      </c>
      <c r="AL42" s="13"/>
      <c r="AM42" s="79">
        <f t="shared" si="28"/>
        <v>0</v>
      </c>
      <c r="AN42" s="13"/>
      <c r="AO42" s="55">
        <f t="shared" si="26"/>
        <v>0</v>
      </c>
      <c r="AP42" s="13">
        <f t="shared" si="3"/>
        <v>0</v>
      </c>
      <c r="AQ42" s="55">
        <f t="shared" si="27"/>
        <v>0</v>
      </c>
      <c r="AR42" s="85">
        <f t="shared" si="22"/>
        <v>39.201</v>
      </c>
      <c r="AS42" s="137">
        <f t="shared" si="23"/>
        <v>28472.08</v>
      </c>
      <c r="AT42" s="46">
        <f t="shared" si="24"/>
        <v>60.77</v>
      </c>
      <c r="AU42" s="1">
        <v>33</v>
      </c>
      <c r="AV42" s="2" t="s">
        <v>45</v>
      </c>
    </row>
    <row r="43" spans="1:48" ht="12.75">
      <c r="A43" s="1">
        <v>34</v>
      </c>
      <c r="B43" s="2" t="s">
        <v>46</v>
      </c>
      <c r="C43" s="35">
        <v>3306.9</v>
      </c>
      <c r="D43" s="13">
        <v>535.87</v>
      </c>
      <c r="E43" s="45">
        <v>13.81</v>
      </c>
      <c r="F43" s="98">
        <f t="shared" si="0"/>
        <v>7400.36</v>
      </c>
      <c r="G43" s="109">
        <v>152</v>
      </c>
      <c r="H43" s="47">
        <f t="shared" si="5"/>
        <v>3.53</v>
      </c>
      <c r="I43" s="132"/>
      <c r="J43" s="18"/>
      <c r="K43" s="18"/>
      <c r="L43" s="60"/>
      <c r="M43" s="144">
        <f t="shared" si="6"/>
        <v>0.031</v>
      </c>
      <c r="N43" s="119">
        <f t="shared" si="7"/>
        <v>22.555</v>
      </c>
      <c r="O43" s="87">
        <f t="shared" si="8"/>
        <v>213.53</v>
      </c>
      <c r="P43" s="102"/>
      <c r="Q43" s="52">
        <v>34.498</v>
      </c>
      <c r="R43" s="45">
        <v>726.31</v>
      </c>
      <c r="S43" s="56">
        <f t="shared" si="1"/>
        <v>25056.24</v>
      </c>
      <c r="T43" s="44">
        <f t="shared" si="9"/>
        <v>137.193</v>
      </c>
      <c r="U43" s="44">
        <v>102.695</v>
      </c>
      <c r="V43" s="45">
        <v>726.31</v>
      </c>
      <c r="W43" s="56">
        <f t="shared" si="10"/>
        <v>74588.41</v>
      </c>
      <c r="X43" s="44">
        <f t="shared" si="11"/>
        <v>102.096</v>
      </c>
      <c r="Y43" s="45">
        <v>726.31</v>
      </c>
      <c r="Z43" s="46">
        <f t="shared" si="12"/>
        <v>74153.35</v>
      </c>
      <c r="AA43" s="56">
        <f t="shared" si="13"/>
        <v>107045.02</v>
      </c>
      <c r="AB43" s="47">
        <f t="shared" si="14"/>
        <v>0</v>
      </c>
      <c r="AC43" s="57">
        <f t="shared" si="15"/>
        <v>10.189</v>
      </c>
      <c r="AD43" s="57">
        <f t="shared" si="16"/>
        <v>44.687</v>
      </c>
      <c r="AE43" s="56">
        <f t="shared" si="17"/>
        <v>32456.61</v>
      </c>
      <c r="AF43" s="74"/>
      <c r="AG43" s="65">
        <v>19.3</v>
      </c>
      <c r="AH43" s="66">
        <f t="shared" si="18"/>
        <v>3287.6</v>
      </c>
      <c r="AI43" s="78">
        <f t="shared" si="19"/>
        <v>102.695</v>
      </c>
      <c r="AJ43" s="85">
        <f t="shared" si="20"/>
        <v>103.298</v>
      </c>
      <c r="AK43" s="82">
        <f t="shared" si="21"/>
        <v>75026.37</v>
      </c>
      <c r="AL43" s="13"/>
      <c r="AM43" s="79">
        <f t="shared" si="28"/>
        <v>0</v>
      </c>
      <c r="AN43" s="13"/>
      <c r="AO43" s="55">
        <f t="shared" si="26"/>
        <v>0</v>
      </c>
      <c r="AP43" s="13">
        <f t="shared" si="3"/>
        <v>0</v>
      </c>
      <c r="AQ43" s="55">
        <f t="shared" si="27"/>
        <v>0</v>
      </c>
      <c r="AR43" s="85">
        <f t="shared" si="22"/>
        <v>44.687</v>
      </c>
      <c r="AS43" s="137">
        <f t="shared" si="23"/>
        <v>32456.61</v>
      </c>
      <c r="AT43" s="46">
        <f t="shared" si="24"/>
        <v>60.57</v>
      </c>
      <c r="AU43" s="1">
        <v>34</v>
      </c>
      <c r="AV43" s="2" t="s">
        <v>46</v>
      </c>
    </row>
    <row r="44" spans="1:48" ht="12.75">
      <c r="A44" s="1">
        <v>35</v>
      </c>
      <c r="B44" s="2" t="s">
        <v>47</v>
      </c>
      <c r="C44" s="35">
        <v>3324.8</v>
      </c>
      <c r="D44" s="13">
        <v>548.79</v>
      </c>
      <c r="E44" s="45">
        <v>13.81</v>
      </c>
      <c r="F44" s="98">
        <f t="shared" si="0"/>
        <v>7578.79</v>
      </c>
      <c r="G44" s="109">
        <v>138</v>
      </c>
      <c r="H44" s="47">
        <f t="shared" si="5"/>
        <v>3.98</v>
      </c>
      <c r="I44" s="132"/>
      <c r="J44" s="18"/>
      <c r="K44" s="18"/>
      <c r="L44" s="60"/>
      <c r="M44" s="144">
        <f t="shared" si="6"/>
        <v>0.03</v>
      </c>
      <c r="N44" s="119">
        <f t="shared" si="7"/>
        <v>21.442</v>
      </c>
      <c r="O44" s="87">
        <f t="shared" si="8"/>
        <v>240.661</v>
      </c>
      <c r="P44" s="102"/>
      <c r="Q44" s="52">
        <v>35.434</v>
      </c>
      <c r="R44" s="45">
        <v>726.31</v>
      </c>
      <c r="S44" s="56">
        <f t="shared" si="1"/>
        <v>25736.07</v>
      </c>
      <c r="T44" s="44">
        <f t="shared" si="9"/>
        <v>133.589</v>
      </c>
      <c r="U44" s="44">
        <v>98.155</v>
      </c>
      <c r="V44" s="45">
        <v>726.31</v>
      </c>
      <c r="W44" s="56">
        <f t="shared" si="10"/>
        <v>71290.96</v>
      </c>
      <c r="X44" s="44">
        <f t="shared" si="11"/>
        <v>97.591</v>
      </c>
      <c r="Y44" s="45">
        <v>726.31</v>
      </c>
      <c r="Z44" s="46">
        <f t="shared" si="12"/>
        <v>70881.32</v>
      </c>
      <c r="AA44" s="56">
        <f t="shared" si="13"/>
        <v>104606.07</v>
      </c>
      <c r="AB44" s="47">
        <f t="shared" si="14"/>
        <v>0</v>
      </c>
      <c r="AC44" s="57">
        <f t="shared" si="15"/>
        <v>10.435</v>
      </c>
      <c r="AD44" s="57">
        <f t="shared" si="16"/>
        <v>45.869</v>
      </c>
      <c r="AE44" s="56">
        <f t="shared" si="17"/>
        <v>33315.11</v>
      </c>
      <c r="AF44" s="74"/>
      <c r="AG44" s="65">
        <v>19.1</v>
      </c>
      <c r="AH44" s="66">
        <f t="shared" si="18"/>
        <v>3305.7</v>
      </c>
      <c r="AI44" s="78">
        <f t="shared" si="19"/>
        <v>98.155</v>
      </c>
      <c r="AJ44" s="85">
        <f t="shared" si="20"/>
        <v>98.722</v>
      </c>
      <c r="AK44" s="82">
        <f t="shared" si="21"/>
        <v>71702.78</v>
      </c>
      <c r="AL44" s="67">
        <v>0.1092</v>
      </c>
      <c r="AM44" s="79">
        <f t="shared" si="28"/>
        <v>79.31</v>
      </c>
      <c r="AN44" s="13">
        <v>1.82</v>
      </c>
      <c r="AO44" s="55">
        <f t="shared" si="26"/>
        <v>24.59</v>
      </c>
      <c r="AP44" s="13">
        <f t="shared" si="3"/>
        <v>1.929</v>
      </c>
      <c r="AQ44" s="55">
        <f t="shared" si="27"/>
        <v>103.9</v>
      </c>
      <c r="AR44" s="85">
        <f t="shared" si="22"/>
        <v>45.726</v>
      </c>
      <c r="AS44" s="137">
        <f t="shared" si="23"/>
        <v>33211.21</v>
      </c>
      <c r="AT44" s="46">
        <f t="shared" si="24"/>
        <v>60.52</v>
      </c>
      <c r="AU44" s="1">
        <v>35</v>
      </c>
      <c r="AV44" s="2" t="s">
        <v>47</v>
      </c>
    </row>
    <row r="45" spans="1:48" ht="12.75">
      <c r="A45" s="1">
        <v>36</v>
      </c>
      <c r="B45" s="2" t="s">
        <v>48</v>
      </c>
      <c r="C45" s="35">
        <v>2706.2</v>
      </c>
      <c r="D45" s="13">
        <v>259.37</v>
      </c>
      <c r="E45" s="45">
        <v>13.81</v>
      </c>
      <c r="F45" s="98">
        <f t="shared" si="0"/>
        <v>3581.9</v>
      </c>
      <c r="G45" s="109">
        <v>111</v>
      </c>
      <c r="H45" s="47">
        <f t="shared" si="5"/>
        <v>2.34</v>
      </c>
      <c r="I45" s="132"/>
      <c r="J45" s="18"/>
      <c r="K45" s="18"/>
      <c r="L45" s="60"/>
      <c r="M45" s="144">
        <f t="shared" si="6"/>
        <v>0.029</v>
      </c>
      <c r="N45" s="119">
        <f t="shared" si="7"/>
        <v>20.95</v>
      </c>
      <c r="O45" s="87">
        <f t="shared" si="8"/>
        <v>141.709</v>
      </c>
      <c r="P45" s="102"/>
      <c r="Q45" s="52">
        <v>16.725</v>
      </c>
      <c r="R45" s="45">
        <v>726.31</v>
      </c>
      <c r="S45" s="56">
        <f t="shared" si="1"/>
        <v>12147.53</v>
      </c>
      <c r="T45" s="44">
        <f t="shared" si="9"/>
        <v>94.785</v>
      </c>
      <c r="U45" s="44">
        <v>78.06</v>
      </c>
      <c r="V45" s="45">
        <v>726.31</v>
      </c>
      <c r="W45" s="56">
        <f t="shared" si="10"/>
        <v>56695.76</v>
      </c>
      <c r="X45" s="44">
        <f t="shared" si="11"/>
        <v>78.06</v>
      </c>
      <c r="Y45" s="45">
        <v>726.31</v>
      </c>
      <c r="Z45" s="46">
        <f t="shared" si="12"/>
        <v>56695.76</v>
      </c>
      <c r="AA45" s="56">
        <f t="shared" si="13"/>
        <v>72425.46</v>
      </c>
      <c r="AB45" s="47">
        <f t="shared" si="14"/>
        <v>0</v>
      </c>
      <c r="AC45" s="57">
        <f t="shared" si="15"/>
        <v>4.932</v>
      </c>
      <c r="AD45" s="57">
        <f t="shared" si="16"/>
        <v>21.657</v>
      </c>
      <c r="AE45" s="56">
        <f t="shared" si="17"/>
        <v>15729.7</v>
      </c>
      <c r="AF45" s="74"/>
      <c r="AG45" s="65"/>
      <c r="AH45" s="66">
        <f t="shared" si="18"/>
        <v>2706.2</v>
      </c>
      <c r="AI45" s="78">
        <f t="shared" si="19"/>
        <v>78.06</v>
      </c>
      <c r="AJ45" s="85">
        <f t="shared" si="20"/>
        <v>78.06</v>
      </c>
      <c r="AK45" s="82">
        <f t="shared" si="21"/>
        <v>56695.76</v>
      </c>
      <c r="AL45" s="13"/>
      <c r="AM45" s="79">
        <f t="shared" si="28"/>
        <v>0</v>
      </c>
      <c r="AN45" s="13"/>
      <c r="AO45" s="55">
        <f t="shared" si="26"/>
        <v>0</v>
      </c>
      <c r="AP45" s="13">
        <f t="shared" si="3"/>
        <v>0</v>
      </c>
      <c r="AQ45" s="55">
        <f t="shared" si="27"/>
        <v>0</v>
      </c>
      <c r="AR45" s="85">
        <f t="shared" si="22"/>
        <v>21.657</v>
      </c>
      <c r="AS45" s="137">
        <f t="shared" si="23"/>
        <v>15729.7</v>
      </c>
      <c r="AT45" s="46">
        <f t="shared" si="24"/>
        <v>60.65</v>
      </c>
      <c r="AU45" s="1">
        <v>36</v>
      </c>
      <c r="AV45" s="2" t="s">
        <v>48</v>
      </c>
    </row>
    <row r="46" spans="1:48" ht="12.75">
      <c r="A46" s="1">
        <v>37</v>
      </c>
      <c r="B46" s="2" t="s">
        <v>49</v>
      </c>
      <c r="C46" s="35">
        <v>2773.8</v>
      </c>
      <c r="D46" s="13">
        <v>314.29</v>
      </c>
      <c r="E46" s="45">
        <v>13.81</v>
      </c>
      <c r="F46" s="98">
        <f t="shared" si="0"/>
        <v>4340.34</v>
      </c>
      <c r="G46" s="109">
        <v>124</v>
      </c>
      <c r="H46" s="47">
        <f t="shared" si="5"/>
        <v>2.53</v>
      </c>
      <c r="I46" s="132"/>
      <c r="J46" s="18"/>
      <c r="K46" s="18"/>
      <c r="L46" s="60"/>
      <c r="M46" s="144">
        <f t="shared" si="6"/>
        <v>0.026</v>
      </c>
      <c r="N46" s="119">
        <f t="shared" si="7"/>
        <v>19.092</v>
      </c>
      <c r="O46" s="87">
        <f t="shared" si="8"/>
        <v>154.581</v>
      </c>
      <c r="P46" s="102"/>
      <c r="Q46" s="52">
        <v>20.415</v>
      </c>
      <c r="R46" s="45">
        <v>726.31</v>
      </c>
      <c r="S46" s="56">
        <f t="shared" si="1"/>
        <v>14827.62</v>
      </c>
      <c r="T46" s="44">
        <f t="shared" si="9"/>
        <v>93.327</v>
      </c>
      <c r="U46" s="44">
        <v>72.912</v>
      </c>
      <c r="V46" s="45">
        <v>726.31</v>
      </c>
      <c r="W46" s="56">
        <f t="shared" si="10"/>
        <v>52956.71</v>
      </c>
      <c r="X46" s="44">
        <f t="shared" si="11"/>
        <v>72.912</v>
      </c>
      <c r="Y46" s="45">
        <v>726.31</v>
      </c>
      <c r="Z46" s="46">
        <f t="shared" si="12"/>
        <v>52956.71</v>
      </c>
      <c r="AA46" s="56">
        <f t="shared" si="13"/>
        <v>72124.76</v>
      </c>
      <c r="AB46" s="47">
        <f t="shared" si="14"/>
        <v>0</v>
      </c>
      <c r="AC46" s="57">
        <f t="shared" si="15"/>
        <v>5.976</v>
      </c>
      <c r="AD46" s="57">
        <f t="shared" si="16"/>
        <v>26.391</v>
      </c>
      <c r="AE46" s="56">
        <f t="shared" si="17"/>
        <v>19168.05</v>
      </c>
      <c r="AF46" s="74"/>
      <c r="AG46" s="65"/>
      <c r="AH46" s="66">
        <f t="shared" si="18"/>
        <v>2773.8</v>
      </c>
      <c r="AI46" s="78">
        <f t="shared" si="19"/>
        <v>72.912</v>
      </c>
      <c r="AJ46" s="85">
        <f t="shared" si="20"/>
        <v>72.912</v>
      </c>
      <c r="AK46" s="82">
        <f t="shared" si="21"/>
        <v>52956.71</v>
      </c>
      <c r="AL46" s="13"/>
      <c r="AM46" s="79">
        <f t="shared" si="28"/>
        <v>0</v>
      </c>
      <c r="AN46" s="13"/>
      <c r="AO46" s="55">
        <f t="shared" si="26"/>
        <v>0</v>
      </c>
      <c r="AP46" s="13">
        <f t="shared" si="3"/>
        <v>0</v>
      </c>
      <c r="AQ46" s="55">
        <f t="shared" si="27"/>
        <v>0</v>
      </c>
      <c r="AR46" s="85">
        <f t="shared" si="22"/>
        <v>26.391</v>
      </c>
      <c r="AS46" s="137">
        <f t="shared" si="23"/>
        <v>19168.05</v>
      </c>
      <c r="AT46" s="46">
        <f t="shared" si="24"/>
        <v>60.99</v>
      </c>
      <c r="AU46" s="1">
        <v>37</v>
      </c>
      <c r="AV46" s="2" t="s">
        <v>49</v>
      </c>
    </row>
    <row r="47" spans="1:48" ht="12.75">
      <c r="A47" s="1">
        <v>38</v>
      </c>
      <c r="B47" s="151" t="s">
        <v>50</v>
      </c>
      <c r="C47" s="35">
        <v>3191.3</v>
      </c>
      <c r="D47" s="13">
        <v>311.7</v>
      </c>
      <c r="E47" s="45">
        <v>13.81</v>
      </c>
      <c r="F47" s="98">
        <f t="shared" si="0"/>
        <v>4304.58</v>
      </c>
      <c r="G47" s="109">
        <v>135</v>
      </c>
      <c r="H47" s="47">
        <f t="shared" si="5"/>
        <v>2.31</v>
      </c>
      <c r="I47" s="132"/>
      <c r="J47" s="18"/>
      <c r="K47" s="18"/>
      <c r="L47" s="60"/>
      <c r="M47" s="144">
        <f t="shared" si="6"/>
        <v>0.033</v>
      </c>
      <c r="N47" s="119">
        <f t="shared" si="7"/>
        <v>23.763</v>
      </c>
      <c r="O47" s="87">
        <f t="shared" si="8"/>
        <v>150.652</v>
      </c>
      <c r="P47" s="102"/>
      <c r="Q47" s="52">
        <v>22.182</v>
      </c>
      <c r="R47" s="45">
        <v>726.31</v>
      </c>
      <c r="S47" s="56">
        <f t="shared" si="1"/>
        <v>16111.01</v>
      </c>
      <c r="T47" s="44">
        <f t="shared" si="9"/>
        <v>126.591</v>
      </c>
      <c r="U47" s="44">
        <v>104.409</v>
      </c>
      <c r="V47" s="45">
        <v>726.31</v>
      </c>
      <c r="W47" s="56">
        <f t="shared" si="10"/>
        <v>75833.3</v>
      </c>
      <c r="X47" s="44">
        <f t="shared" si="11"/>
        <v>99.688</v>
      </c>
      <c r="Y47" s="45">
        <v>726.31</v>
      </c>
      <c r="Z47" s="46">
        <f t="shared" si="12"/>
        <v>72404.39</v>
      </c>
      <c r="AA47" s="56">
        <f t="shared" si="13"/>
        <v>96249.15</v>
      </c>
      <c r="AB47" s="47">
        <f t="shared" si="14"/>
        <v>0</v>
      </c>
      <c r="AC47" s="57">
        <f t="shared" si="15"/>
        <v>5.927</v>
      </c>
      <c r="AD47" s="57">
        <f t="shared" si="16"/>
        <v>28.109</v>
      </c>
      <c r="AE47" s="56">
        <f t="shared" si="17"/>
        <v>20415.85</v>
      </c>
      <c r="AF47" s="74"/>
      <c r="AG47" s="65">
        <v>144.3</v>
      </c>
      <c r="AH47" s="66">
        <f t="shared" si="18"/>
        <v>3047</v>
      </c>
      <c r="AI47" s="78">
        <f t="shared" si="19"/>
        <v>104.409</v>
      </c>
      <c r="AJ47" s="85">
        <f t="shared" si="20"/>
        <v>109.354</v>
      </c>
      <c r="AK47" s="82">
        <f t="shared" si="21"/>
        <v>79424.9</v>
      </c>
      <c r="AL47" s="13">
        <v>0.09</v>
      </c>
      <c r="AM47" s="79">
        <f t="shared" si="28"/>
        <v>65.37</v>
      </c>
      <c r="AN47" s="13">
        <v>0.924</v>
      </c>
      <c r="AO47" s="55">
        <f t="shared" si="26"/>
        <v>12.48</v>
      </c>
      <c r="AP47" s="13">
        <f t="shared" si="3"/>
        <v>1.014</v>
      </c>
      <c r="AQ47" s="55">
        <f t="shared" si="27"/>
        <v>77.85</v>
      </c>
      <c r="AR47" s="85">
        <f t="shared" si="22"/>
        <v>28.002</v>
      </c>
      <c r="AS47" s="137">
        <f t="shared" si="23"/>
        <v>20338</v>
      </c>
      <c r="AT47" s="46">
        <f t="shared" si="24"/>
        <v>65.25</v>
      </c>
      <c r="AU47" s="1">
        <v>38</v>
      </c>
      <c r="AV47" s="149" t="s">
        <v>50</v>
      </c>
    </row>
    <row r="48" spans="1:48" ht="12.75">
      <c r="A48" s="3">
        <v>39</v>
      </c>
      <c r="B48" s="156" t="s">
        <v>51</v>
      </c>
      <c r="C48" s="35">
        <v>3181.6</v>
      </c>
      <c r="D48" s="13">
        <v>541.8</v>
      </c>
      <c r="E48" s="45">
        <v>13.81</v>
      </c>
      <c r="F48" s="98">
        <f t="shared" si="0"/>
        <v>7482.26</v>
      </c>
      <c r="G48" s="109">
        <v>129</v>
      </c>
      <c r="H48" s="47">
        <f t="shared" si="5"/>
        <v>4.2</v>
      </c>
      <c r="I48" s="132"/>
      <c r="J48" s="18"/>
      <c r="K48" s="18"/>
      <c r="L48" s="60"/>
      <c r="M48" s="144">
        <f t="shared" si="6"/>
        <v>0.033</v>
      </c>
      <c r="N48" s="119">
        <f t="shared" si="7"/>
        <v>23.851</v>
      </c>
      <c r="O48" s="87">
        <f t="shared" si="8"/>
        <v>217.306</v>
      </c>
      <c r="P48" s="102"/>
      <c r="Q48" s="52">
        <v>28.38</v>
      </c>
      <c r="R48" s="45">
        <v>726.31</v>
      </c>
      <c r="S48" s="56">
        <f t="shared" si="1"/>
        <v>20612.68</v>
      </c>
      <c r="T48" s="44">
        <f t="shared" si="9"/>
        <v>132.858</v>
      </c>
      <c r="U48" s="44">
        <v>104.478</v>
      </c>
      <c r="V48" s="45">
        <v>726.31</v>
      </c>
      <c r="W48" s="56">
        <f t="shared" si="10"/>
        <v>75883.42</v>
      </c>
      <c r="X48" s="44">
        <f t="shared" si="11"/>
        <v>99.785</v>
      </c>
      <c r="Y48" s="45">
        <v>726.31</v>
      </c>
      <c r="Z48" s="46">
        <f t="shared" si="12"/>
        <v>72474.84</v>
      </c>
      <c r="AA48" s="56">
        <f t="shared" si="13"/>
        <v>103978.54</v>
      </c>
      <c r="AB48" s="47">
        <f t="shared" si="14"/>
        <v>0</v>
      </c>
      <c r="AC48" s="57">
        <f t="shared" si="15"/>
        <v>10.302</v>
      </c>
      <c r="AD48" s="57">
        <f t="shared" si="16"/>
        <v>38.682</v>
      </c>
      <c r="AE48" s="56">
        <f t="shared" si="17"/>
        <v>28095.12</v>
      </c>
      <c r="AF48" s="74"/>
      <c r="AG48" s="65">
        <v>142.9</v>
      </c>
      <c r="AH48" s="66">
        <f t="shared" si="18"/>
        <v>3038.7</v>
      </c>
      <c r="AI48" s="78">
        <f t="shared" si="19"/>
        <v>104.478</v>
      </c>
      <c r="AJ48" s="85">
        <f t="shared" si="20"/>
        <v>109.391</v>
      </c>
      <c r="AK48" s="82">
        <f t="shared" si="21"/>
        <v>79451.78</v>
      </c>
      <c r="AL48" s="13">
        <v>0.066</v>
      </c>
      <c r="AM48" s="79">
        <f t="shared" si="28"/>
        <v>47.94</v>
      </c>
      <c r="AN48" s="13">
        <v>1.092</v>
      </c>
      <c r="AO48" s="55">
        <f t="shared" si="26"/>
        <v>14.75</v>
      </c>
      <c r="AP48" s="13">
        <f t="shared" si="3"/>
        <v>1.158</v>
      </c>
      <c r="AQ48" s="55">
        <f t="shared" si="27"/>
        <v>62.69</v>
      </c>
      <c r="AR48" s="85">
        <f t="shared" si="22"/>
        <v>38.596</v>
      </c>
      <c r="AS48" s="137">
        <f t="shared" si="23"/>
        <v>28032.43</v>
      </c>
      <c r="AT48" s="46">
        <f t="shared" si="24"/>
        <v>51.74</v>
      </c>
      <c r="AU48" s="3">
        <v>39</v>
      </c>
      <c r="AV48" s="4" t="s">
        <v>51</v>
      </c>
    </row>
    <row r="49" spans="1:48" ht="12.75">
      <c r="A49" s="3">
        <v>40</v>
      </c>
      <c r="B49" s="2" t="s">
        <v>52</v>
      </c>
      <c r="C49" s="35">
        <v>2760.3</v>
      </c>
      <c r="D49" s="13">
        <v>349.53</v>
      </c>
      <c r="E49" s="45">
        <v>13.81</v>
      </c>
      <c r="F49" s="98">
        <f t="shared" si="0"/>
        <v>4827.01</v>
      </c>
      <c r="G49" s="109">
        <v>125</v>
      </c>
      <c r="H49" s="47">
        <f t="shared" si="5"/>
        <v>2.8</v>
      </c>
      <c r="I49" s="132"/>
      <c r="J49" s="18"/>
      <c r="K49" s="18"/>
      <c r="L49" s="60"/>
      <c r="M49" s="144">
        <f t="shared" si="6"/>
        <v>0.03</v>
      </c>
      <c r="N49" s="119">
        <f t="shared" si="7"/>
        <v>21.79</v>
      </c>
      <c r="O49" s="87">
        <f t="shared" si="8"/>
        <v>164.461</v>
      </c>
      <c r="P49" s="102"/>
      <c r="Q49" s="52">
        <v>21.873</v>
      </c>
      <c r="R49" s="45">
        <v>726.31</v>
      </c>
      <c r="S49" s="56">
        <f t="shared" si="1"/>
        <v>15886.58</v>
      </c>
      <c r="T49" s="44">
        <f t="shared" si="9"/>
        <v>104.684</v>
      </c>
      <c r="U49" s="44">
        <v>82.811</v>
      </c>
      <c r="V49" s="45">
        <v>726.31</v>
      </c>
      <c r="W49" s="56">
        <f t="shared" si="10"/>
        <v>60146.46</v>
      </c>
      <c r="X49" s="44">
        <f t="shared" si="11"/>
        <v>75.344</v>
      </c>
      <c r="Y49" s="45">
        <v>726.31</v>
      </c>
      <c r="Z49" s="46">
        <f t="shared" si="12"/>
        <v>54723.1</v>
      </c>
      <c r="AA49" s="56">
        <f t="shared" si="13"/>
        <v>80860.09</v>
      </c>
      <c r="AB49" s="47">
        <f t="shared" si="14"/>
        <v>0</v>
      </c>
      <c r="AC49" s="57">
        <f t="shared" si="15"/>
        <v>6.646</v>
      </c>
      <c r="AD49" s="57">
        <f t="shared" si="16"/>
        <v>28.519</v>
      </c>
      <c r="AE49" s="56">
        <f t="shared" si="17"/>
        <v>20713.63</v>
      </c>
      <c r="AF49" s="74"/>
      <c r="AG49" s="65">
        <v>248.9</v>
      </c>
      <c r="AH49" s="66">
        <f t="shared" si="18"/>
        <v>2511.4</v>
      </c>
      <c r="AI49" s="78">
        <f t="shared" si="19"/>
        <v>82.811</v>
      </c>
      <c r="AJ49" s="85">
        <f t="shared" si="20"/>
        <v>91.018</v>
      </c>
      <c r="AK49" s="82">
        <f t="shared" si="21"/>
        <v>66107.28</v>
      </c>
      <c r="AL49" s="13">
        <v>0.164</v>
      </c>
      <c r="AM49" s="79">
        <f t="shared" si="28"/>
        <v>119.11</v>
      </c>
      <c r="AN49" s="13">
        <v>2.73</v>
      </c>
      <c r="AO49" s="55">
        <f t="shared" si="26"/>
        <v>36.88</v>
      </c>
      <c r="AP49" s="13">
        <f t="shared" si="3"/>
        <v>2.894</v>
      </c>
      <c r="AQ49" s="55">
        <f t="shared" si="27"/>
        <v>155.99</v>
      </c>
      <c r="AR49" s="85">
        <f t="shared" si="22"/>
        <v>28.304</v>
      </c>
      <c r="AS49" s="137">
        <f t="shared" si="23"/>
        <v>20557.64</v>
      </c>
      <c r="AT49" s="46">
        <f t="shared" si="24"/>
        <v>58.82</v>
      </c>
      <c r="AU49" s="3">
        <v>40</v>
      </c>
      <c r="AV49" s="2" t="s">
        <v>52</v>
      </c>
    </row>
    <row r="50" spans="1:48" ht="12.75">
      <c r="A50" s="1">
        <v>41</v>
      </c>
      <c r="B50" s="2" t="s">
        <v>53</v>
      </c>
      <c r="C50" s="36">
        <v>3457.5</v>
      </c>
      <c r="D50" s="14">
        <v>403.6</v>
      </c>
      <c r="E50" s="45">
        <v>13.81</v>
      </c>
      <c r="F50" s="98">
        <f t="shared" si="0"/>
        <v>5573.72</v>
      </c>
      <c r="G50" s="111">
        <v>148</v>
      </c>
      <c r="H50" s="47">
        <f t="shared" si="5"/>
        <v>2.73</v>
      </c>
      <c r="I50" s="132"/>
      <c r="J50" s="18"/>
      <c r="K50" s="18"/>
      <c r="L50" s="60"/>
      <c r="M50" s="144">
        <f t="shared" si="6"/>
        <v>0.031</v>
      </c>
      <c r="N50" s="119">
        <f t="shared" si="7"/>
        <v>22.658</v>
      </c>
      <c r="O50" s="87">
        <f t="shared" si="8"/>
        <v>161.964</v>
      </c>
      <c r="P50" s="102"/>
      <c r="Q50" s="52">
        <v>25.38</v>
      </c>
      <c r="R50" s="45">
        <v>726.31</v>
      </c>
      <c r="S50" s="56">
        <f t="shared" si="1"/>
        <v>18433.75</v>
      </c>
      <c r="T50" s="44">
        <f t="shared" si="9"/>
        <v>133.24</v>
      </c>
      <c r="U50" s="44">
        <v>107.86</v>
      </c>
      <c r="V50" s="45">
        <v>726.31</v>
      </c>
      <c r="W50" s="56">
        <f t="shared" si="10"/>
        <v>78339.8</v>
      </c>
      <c r="X50" s="44">
        <f t="shared" si="11"/>
        <v>106.066</v>
      </c>
      <c r="Y50" s="45">
        <v>726.31</v>
      </c>
      <c r="Z50" s="46">
        <f t="shared" si="12"/>
        <v>77036.8</v>
      </c>
      <c r="AA50" s="56">
        <f t="shared" si="13"/>
        <v>102347.25</v>
      </c>
      <c r="AB50" s="47">
        <f t="shared" si="14"/>
        <v>0</v>
      </c>
      <c r="AC50" s="57">
        <f t="shared" si="15"/>
        <v>7.674</v>
      </c>
      <c r="AD50" s="57">
        <f t="shared" si="16"/>
        <v>33.054</v>
      </c>
      <c r="AE50" s="56">
        <f t="shared" si="17"/>
        <v>24007.45</v>
      </c>
      <c r="AF50" s="74"/>
      <c r="AG50" s="65">
        <v>57.5</v>
      </c>
      <c r="AH50" s="66">
        <f t="shared" si="18"/>
        <v>3400</v>
      </c>
      <c r="AI50" s="78">
        <f t="shared" si="19"/>
        <v>107.86</v>
      </c>
      <c r="AJ50" s="85">
        <f t="shared" si="20"/>
        <v>109.684</v>
      </c>
      <c r="AK50" s="82">
        <f t="shared" si="21"/>
        <v>79664.59</v>
      </c>
      <c r="AL50" s="68">
        <v>0.03864</v>
      </c>
      <c r="AM50" s="79">
        <f t="shared" si="28"/>
        <v>28.06</v>
      </c>
      <c r="AN50" s="13">
        <v>0.644</v>
      </c>
      <c r="AO50" s="55">
        <f t="shared" si="26"/>
        <v>8.7</v>
      </c>
      <c r="AP50" s="13">
        <f>AN50+AL50</f>
        <v>0.683</v>
      </c>
      <c r="AQ50" s="55">
        <f t="shared" si="27"/>
        <v>36.76</v>
      </c>
      <c r="AR50" s="85">
        <f t="shared" si="22"/>
        <v>33.003</v>
      </c>
      <c r="AS50" s="137">
        <f t="shared" si="23"/>
        <v>23970.69</v>
      </c>
      <c r="AT50" s="46">
        <f t="shared" si="24"/>
        <v>59.39</v>
      </c>
      <c r="AU50" s="1">
        <v>41</v>
      </c>
      <c r="AV50" s="2" t="s">
        <v>53</v>
      </c>
    </row>
    <row r="51" spans="1:48" ht="12.75">
      <c r="A51" s="1">
        <v>42</v>
      </c>
      <c r="B51" s="2" t="s">
        <v>54</v>
      </c>
      <c r="C51" s="36">
        <v>3899</v>
      </c>
      <c r="D51" s="14">
        <v>427.29</v>
      </c>
      <c r="E51" s="45">
        <v>13.81</v>
      </c>
      <c r="F51" s="98">
        <f t="shared" si="0"/>
        <v>5900.87</v>
      </c>
      <c r="G51" s="111">
        <v>116</v>
      </c>
      <c r="H51" s="47">
        <f t="shared" si="5"/>
        <v>3.68</v>
      </c>
      <c r="I51" s="132"/>
      <c r="J51" s="18"/>
      <c r="K51" s="18"/>
      <c r="L51" s="60"/>
      <c r="M51" s="144">
        <f t="shared" si="6"/>
        <v>0.026</v>
      </c>
      <c r="N51" s="119">
        <f t="shared" si="7"/>
        <v>19.129</v>
      </c>
      <c r="O51" s="87">
        <f t="shared" si="8"/>
        <v>240.064</v>
      </c>
      <c r="P51" s="102"/>
      <c r="Q51" s="52">
        <v>30.217</v>
      </c>
      <c r="R51" s="45">
        <v>726.31</v>
      </c>
      <c r="S51" s="56">
        <f t="shared" si="1"/>
        <v>21946.91</v>
      </c>
      <c r="T51" s="44">
        <f t="shared" si="9"/>
        <v>132.906</v>
      </c>
      <c r="U51" s="44">
        <v>102.689</v>
      </c>
      <c r="V51" s="45">
        <v>726.31</v>
      </c>
      <c r="W51" s="56">
        <f t="shared" si="10"/>
        <v>74584.05</v>
      </c>
      <c r="X51" s="44">
        <f t="shared" si="11"/>
        <v>102.689</v>
      </c>
      <c r="Y51" s="45">
        <v>726.31</v>
      </c>
      <c r="Z51" s="46">
        <f t="shared" si="12"/>
        <v>74584.05</v>
      </c>
      <c r="AA51" s="56">
        <f t="shared" si="13"/>
        <v>102431.5</v>
      </c>
      <c r="AB51" s="47">
        <f t="shared" si="14"/>
        <v>0</v>
      </c>
      <c r="AC51" s="57">
        <f t="shared" si="15"/>
        <v>8.124</v>
      </c>
      <c r="AD51" s="57">
        <f t="shared" si="16"/>
        <v>38.341</v>
      </c>
      <c r="AE51" s="56">
        <f t="shared" si="17"/>
        <v>27847.45</v>
      </c>
      <c r="AF51" s="74"/>
      <c r="AG51" s="65"/>
      <c r="AH51" s="66">
        <f t="shared" si="18"/>
        <v>3899</v>
      </c>
      <c r="AI51" s="78">
        <f t="shared" si="19"/>
        <v>102.689</v>
      </c>
      <c r="AJ51" s="85">
        <f t="shared" si="20"/>
        <v>102.689</v>
      </c>
      <c r="AK51" s="82">
        <f t="shared" si="21"/>
        <v>74584.05</v>
      </c>
      <c r="AL51" s="13"/>
      <c r="AM51" s="79">
        <f t="shared" si="28"/>
        <v>0</v>
      </c>
      <c r="AN51" s="13"/>
      <c r="AO51" s="55">
        <f t="shared" si="26"/>
        <v>0</v>
      </c>
      <c r="AP51" s="1"/>
      <c r="AQ51" s="55">
        <f t="shared" si="27"/>
        <v>0</v>
      </c>
      <c r="AR51" s="85">
        <f t="shared" si="22"/>
        <v>38.341</v>
      </c>
      <c r="AS51" s="137">
        <f t="shared" si="23"/>
        <v>27847.45</v>
      </c>
      <c r="AT51" s="46">
        <f t="shared" si="24"/>
        <v>65.17</v>
      </c>
      <c r="AU51" s="1">
        <v>42</v>
      </c>
      <c r="AV51" s="2" t="s">
        <v>54</v>
      </c>
    </row>
    <row r="52" spans="1:48" ht="12.75">
      <c r="A52" s="1">
        <v>43</v>
      </c>
      <c r="B52" s="2" t="s">
        <v>55</v>
      </c>
      <c r="C52" s="35">
        <v>3870.1</v>
      </c>
      <c r="D52" s="13">
        <v>534.33</v>
      </c>
      <c r="E52" s="45">
        <v>13.81</v>
      </c>
      <c r="F52" s="98">
        <f t="shared" si="0"/>
        <v>7379.1</v>
      </c>
      <c r="G52" s="109">
        <v>137</v>
      </c>
      <c r="H52" s="47">
        <f t="shared" si="5"/>
        <v>3.9</v>
      </c>
      <c r="I52" s="132"/>
      <c r="J52" s="18"/>
      <c r="K52" s="18"/>
      <c r="L52" s="60"/>
      <c r="M52" s="144">
        <f t="shared" si="6"/>
        <v>0.029</v>
      </c>
      <c r="N52" s="119">
        <f t="shared" si="7"/>
        <v>21.366</v>
      </c>
      <c r="O52" s="87">
        <f t="shared" si="8"/>
        <v>233.029</v>
      </c>
      <c r="P52" s="102"/>
      <c r="Q52" s="52">
        <v>33.795</v>
      </c>
      <c r="R52" s="45">
        <v>726.31</v>
      </c>
      <c r="S52" s="56">
        <f t="shared" si="1"/>
        <v>24545.65</v>
      </c>
      <c r="T52" s="44">
        <f t="shared" si="9"/>
        <v>147.641</v>
      </c>
      <c r="U52" s="44">
        <v>113.846</v>
      </c>
      <c r="V52" s="45">
        <v>726.31</v>
      </c>
      <c r="W52" s="56">
        <f t="shared" si="10"/>
        <v>82687.49</v>
      </c>
      <c r="X52" s="44">
        <f t="shared" si="11"/>
        <v>113.846</v>
      </c>
      <c r="Y52" s="45">
        <v>726.31</v>
      </c>
      <c r="Z52" s="46">
        <f t="shared" si="12"/>
        <v>82687.49</v>
      </c>
      <c r="AA52" s="56">
        <f t="shared" si="13"/>
        <v>114612.45</v>
      </c>
      <c r="AB52" s="47">
        <f t="shared" si="14"/>
        <v>0</v>
      </c>
      <c r="AC52" s="57">
        <f t="shared" si="15"/>
        <v>10.16</v>
      </c>
      <c r="AD52" s="57">
        <f t="shared" si="16"/>
        <v>43.955</v>
      </c>
      <c r="AE52" s="56">
        <f t="shared" si="17"/>
        <v>31924.96</v>
      </c>
      <c r="AF52" s="74"/>
      <c r="AG52" s="65"/>
      <c r="AH52" s="66">
        <f t="shared" si="18"/>
        <v>3870.1</v>
      </c>
      <c r="AI52" s="78">
        <f t="shared" si="19"/>
        <v>113.846</v>
      </c>
      <c r="AJ52" s="85">
        <f t="shared" si="20"/>
        <v>113.846</v>
      </c>
      <c r="AK52" s="82">
        <f t="shared" si="21"/>
        <v>82687.49</v>
      </c>
      <c r="AL52" s="13"/>
      <c r="AM52" s="79">
        <f t="shared" si="28"/>
        <v>0</v>
      </c>
      <c r="AN52" s="13"/>
      <c r="AO52" s="55">
        <f t="shared" si="26"/>
        <v>0</v>
      </c>
      <c r="AP52" s="1"/>
      <c r="AQ52" s="55">
        <f t="shared" si="27"/>
        <v>0</v>
      </c>
      <c r="AR52" s="85">
        <f t="shared" si="22"/>
        <v>43.955</v>
      </c>
      <c r="AS52" s="137">
        <f t="shared" si="23"/>
        <v>31924.96</v>
      </c>
      <c r="AT52" s="46">
        <f t="shared" si="24"/>
        <v>59.75</v>
      </c>
      <c r="AU52" s="1">
        <v>43</v>
      </c>
      <c r="AV52" s="2" t="s">
        <v>55</v>
      </c>
    </row>
    <row r="53" spans="1:48" ht="12.75">
      <c r="A53" s="1">
        <v>44</v>
      </c>
      <c r="B53" s="2" t="s">
        <v>56</v>
      </c>
      <c r="C53" s="35">
        <v>6496.8</v>
      </c>
      <c r="D53" s="13">
        <v>623.9</v>
      </c>
      <c r="E53" s="45">
        <v>13.81</v>
      </c>
      <c r="F53" s="98">
        <f t="shared" si="0"/>
        <v>8616.06</v>
      </c>
      <c r="G53" s="109">
        <v>246</v>
      </c>
      <c r="H53" s="47">
        <f t="shared" si="5"/>
        <v>2.54</v>
      </c>
      <c r="I53" s="132"/>
      <c r="J53" s="18"/>
      <c r="K53" s="18"/>
      <c r="L53" s="60"/>
      <c r="M53" s="144">
        <f t="shared" si="6"/>
        <v>0.029</v>
      </c>
      <c r="N53" s="119">
        <f t="shared" si="7"/>
        <v>20.838</v>
      </c>
      <c r="O53" s="87">
        <f t="shared" si="8"/>
        <v>150.535</v>
      </c>
      <c r="P53" s="102"/>
      <c r="Q53" s="52">
        <v>39.123</v>
      </c>
      <c r="R53" s="45">
        <v>726.31</v>
      </c>
      <c r="S53" s="56">
        <f t="shared" si="1"/>
        <v>28415.43</v>
      </c>
      <c r="T53" s="44">
        <f t="shared" si="9"/>
        <v>225.514</v>
      </c>
      <c r="U53" s="44">
        <v>186.391</v>
      </c>
      <c r="V53" s="45">
        <v>726.31</v>
      </c>
      <c r="W53" s="56">
        <f t="shared" si="10"/>
        <v>135377.65</v>
      </c>
      <c r="X53" s="44">
        <f t="shared" si="11"/>
        <v>186.391</v>
      </c>
      <c r="Y53" s="45">
        <v>726.31</v>
      </c>
      <c r="Z53" s="46">
        <f t="shared" si="12"/>
        <v>135377.65</v>
      </c>
      <c r="AA53" s="56">
        <f t="shared" si="13"/>
        <v>172409.29</v>
      </c>
      <c r="AB53" s="47">
        <f t="shared" si="14"/>
        <v>0</v>
      </c>
      <c r="AC53" s="57">
        <f t="shared" si="15"/>
        <v>11.863</v>
      </c>
      <c r="AD53" s="57">
        <f t="shared" si="16"/>
        <v>50.986</v>
      </c>
      <c r="AE53" s="56">
        <f t="shared" si="17"/>
        <v>37031.64</v>
      </c>
      <c r="AF53" s="74"/>
      <c r="AG53" s="65"/>
      <c r="AH53" s="66">
        <f t="shared" si="18"/>
        <v>6496.8</v>
      </c>
      <c r="AI53" s="78">
        <f t="shared" si="19"/>
        <v>186.391</v>
      </c>
      <c r="AJ53" s="85">
        <f t="shared" si="20"/>
        <v>186.391</v>
      </c>
      <c r="AK53" s="82">
        <f t="shared" si="21"/>
        <v>135377.65</v>
      </c>
      <c r="AL53" s="13"/>
      <c r="AM53" s="79">
        <f t="shared" si="28"/>
        <v>0</v>
      </c>
      <c r="AN53" s="13"/>
      <c r="AO53" s="55">
        <f t="shared" si="26"/>
        <v>0</v>
      </c>
      <c r="AP53" s="1"/>
      <c r="AQ53" s="55">
        <f t="shared" si="27"/>
        <v>0</v>
      </c>
      <c r="AR53" s="85">
        <f t="shared" si="22"/>
        <v>50.986</v>
      </c>
      <c r="AS53" s="137">
        <f t="shared" si="23"/>
        <v>37031.64</v>
      </c>
      <c r="AT53" s="46">
        <f t="shared" si="24"/>
        <v>59.36</v>
      </c>
      <c r="AU53" s="1">
        <v>44</v>
      </c>
      <c r="AV53" s="2" t="s">
        <v>56</v>
      </c>
    </row>
    <row r="54" spans="1:48" ht="12.75">
      <c r="A54" s="1">
        <v>45</v>
      </c>
      <c r="B54" s="2" t="s">
        <v>57</v>
      </c>
      <c r="C54" s="35">
        <v>6807</v>
      </c>
      <c r="D54" s="13">
        <v>676.3</v>
      </c>
      <c r="E54" s="45">
        <v>13.81</v>
      </c>
      <c r="F54" s="98">
        <f t="shared" si="0"/>
        <v>9339.7</v>
      </c>
      <c r="G54" s="109">
        <v>188</v>
      </c>
      <c r="H54" s="47">
        <f t="shared" si="5"/>
        <v>3.6</v>
      </c>
      <c r="I54" s="132"/>
      <c r="J54" s="18"/>
      <c r="K54" s="18"/>
      <c r="L54" s="60"/>
      <c r="M54" s="144">
        <f t="shared" si="6"/>
        <v>0.023</v>
      </c>
      <c r="N54" s="119">
        <f t="shared" si="7"/>
        <v>16.952</v>
      </c>
      <c r="O54" s="87">
        <f t="shared" si="8"/>
        <v>216.788</v>
      </c>
      <c r="P54" s="102"/>
      <c r="Q54" s="52">
        <v>43.255</v>
      </c>
      <c r="R54" s="45">
        <v>726.31</v>
      </c>
      <c r="S54" s="56">
        <f t="shared" si="1"/>
        <v>31416.54</v>
      </c>
      <c r="T54" s="44">
        <f t="shared" si="9"/>
        <v>202.129</v>
      </c>
      <c r="U54" s="44">
        <v>158.874</v>
      </c>
      <c r="V54" s="45">
        <v>726.31</v>
      </c>
      <c r="W54" s="56">
        <f t="shared" si="10"/>
        <v>115391.77</v>
      </c>
      <c r="X54" s="44">
        <f t="shared" si="11"/>
        <v>158.874</v>
      </c>
      <c r="Y54" s="45">
        <v>726.31</v>
      </c>
      <c r="Z54" s="46">
        <f t="shared" si="12"/>
        <v>115391.77</v>
      </c>
      <c r="AA54" s="56">
        <f t="shared" si="13"/>
        <v>156147.93</v>
      </c>
      <c r="AB54" s="47">
        <f t="shared" si="14"/>
        <v>0</v>
      </c>
      <c r="AC54" s="57">
        <f t="shared" si="15"/>
        <v>12.859</v>
      </c>
      <c r="AD54" s="57">
        <f t="shared" si="16"/>
        <v>56.114</v>
      </c>
      <c r="AE54" s="56">
        <f t="shared" si="17"/>
        <v>40756.16</v>
      </c>
      <c r="AF54" s="74"/>
      <c r="AG54" s="65"/>
      <c r="AH54" s="66">
        <f t="shared" si="18"/>
        <v>6807</v>
      </c>
      <c r="AI54" s="78">
        <f t="shared" si="19"/>
        <v>158.874</v>
      </c>
      <c r="AJ54" s="85">
        <f t="shared" si="20"/>
        <v>158.874</v>
      </c>
      <c r="AK54" s="82">
        <f t="shared" si="21"/>
        <v>115391.77</v>
      </c>
      <c r="AL54" s="13"/>
      <c r="AM54" s="79">
        <f t="shared" si="28"/>
        <v>0</v>
      </c>
      <c r="AN54" s="13"/>
      <c r="AO54" s="55">
        <f t="shared" si="26"/>
        <v>0</v>
      </c>
      <c r="AP54" s="1"/>
      <c r="AQ54" s="55">
        <f t="shared" si="27"/>
        <v>0</v>
      </c>
      <c r="AR54" s="85">
        <f t="shared" si="22"/>
        <v>56.114</v>
      </c>
      <c r="AS54" s="137">
        <f t="shared" si="23"/>
        <v>40756.16</v>
      </c>
      <c r="AT54" s="46">
        <f t="shared" si="24"/>
        <v>60.26</v>
      </c>
      <c r="AU54" s="1">
        <v>45</v>
      </c>
      <c r="AV54" s="2" t="s">
        <v>57</v>
      </c>
    </row>
    <row r="55" spans="1:48" ht="12.75" customHeight="1" hidden="1">
      <c r="A55" s="1"/>
      <c r="B55" s="2"/>
      <c r="C55" s="35"/>
      <c r="D55" s="13"/>
      <c r="E55" s="45">
        <v>13.81</v>
      </c>
      <c r="F55" s="98">
        <f t="shared" si="0"/>
        <v>0</v>
      </c>
      <c r="G55" s="109"/>
      <c r="H55" s="65"/>
      <c r="I55" s="132"/>
      <c r="J55" s="18"/>
      <c r="K55" s="18"/>
      <c r="L55" s="60"/>
      <c r="M55" s="124"/>
      <c r="N55" s="119" t="e">
        <f>(W55/H55*31)/C55</f>
        <v>#DIV/0!</v>
      </c>
      <c r="O55" s="87" t="e">
        <f>AE55/H55</f>
        <v>#DIV/0!</v>
      </c>
      <c r="P55" s="102"/>
      <c r="Q55" s="52"/>
      <c r="R55" s="18">
        <v>514.95</v>
      </c>
      <c r="S55" s="56">
        <f t="shared" si="1"/>
        <v>0</v>
      </c>
      <c r="T55" s="13"/>
      <c r="U55" s="44"/>
      <c r="V55" s="18">
        <v>514.95</v>
      </c>
      <c r="W55" s="56">
        <f t="shared" si="10"/>
        <v>0</v>
      </c>
      <c r="X55" s="27"/>
      <c r="Y55" s="127"/>
      <c r="Z55" s="46">
        <f t="shared" si="12"/>
        <v>0</v>
      </c>
      <c r="AA55" s="56">
        <f t="shared" si="13"/>
        <v>0</v>
      </c>
      <c r="AB55" s="47">
        <f t="shared" si="14"/>
        <v>0</v>
      </c>
      <c r="AC55" s="57">
        <f t="shared" si="15"/>
        <v>0</v>
      </c>
      <c r="AD55" s="57">
        <f t="shared" si="16"/>
        <v>0</v>
      </c>
      <c r="AE55" s="56">
        <f t="shared" si="17"/>
        <v>0</v>
      </c>
      <c r="AF55" s="75"/>
      <c r="AG55" s="65"/>
      <c r="AH55" s="66">
        <f t="shared" si="18"/>
        <v>0</v>
      </c>
      <c r="AI55" s="20"/>
      <c r="AJ55" s="83"/>
      <c r="AK55" s="82">
        <f t="shared" si="21"/>
        <v>0</v>
      </c>
      <c r="AL55" s="13"/>
      <c r="AM55" s="79">
        <f t="shared" si="28"/>
        <v>0</v>
      </c>
      <c r="AN55" s="13"/>
      <c r="AO55" s="55">
        <f t="shared" si="26"/>
        <v>0</v>
      </c>
      <c r="AP55" s="1"/>
      <c r="AQ55" s="55">
        <f t="shared" si="27"/>
        <v>0</v>
      </c>
      <c r="AR55" s="85">
        <f t="shared" si="22"/>
        <v>0</v>
      </c>
      <c r="AS55" s="138"/>
      <c r="AT55" s="18"/>
      <c r="AU55" s="1"/>
      <c r="AV55" s="2"/>
    </row>
    <row r="56" spans="1:48" ht="12.75">
      <c r="A56" s="1"/>
      <c r="B56" s="2"/>
      <c r="C56" s="35"/>
      <c r="D56" s="13"/>
      <c r="E56" s="19"/>
      <c r="F56" s="98"/>
      <c r="G56" s="109"/>
      <c r="H56" s="65"/>
      <c r="I56" s="132"/>
      <c r="J56" s="13"/>
      <c r="K56" s="13"/>
      <c r="L56" s="60"/>
      <c r="M56" s="122"/>
      <c r="N56" s="119"/>
      <c r="O56" s="87"/>
      <c r="P56" s="102"/>
      <c r="Q56" s="52"/>
      <c r="R56" s="18"/>
      <c r="S56" s="56"/>
      <c r="T56" s="13"/>
      <c r="U56" s="44"/>
      <c r="V56" s="13"/>
      <c r="W56" s="56"/>
      <c r="X56" s="27"/>
      <c r="Y56" s="127"/>
      <c r="Z56" s="127"/>
      <c r="AA56" s="56"/>
      <c r="AB56" s="47"/>
      <c r="AC56" s="57"/>
      <c r="AD56" s="57"/>
      <c r="AE56" s="56"/>
      <c r="AF56" s="75"/>
      <c r="AG56" s="65"/>
      <c r="AH56" s="65"/>
      <c r="AI56" s="20"/>
      <c r="AJ56" s="83"/>
      <c r="AK56" s="82"/>
      <c r="AL56" s="13"/>
      <c r="AM56" s="79">
        <f t="shared" si="28"/>
        <v>0</v>
      </c>
      <c r="AN56" s="13"/>
      <c r="AO56" s="55">
        <f t="shared" si="26"/>
        <v>0</v>
      </c>
      <c r="AP56" s="1"/>
      <c r="AQ56" s="55">
        <f t="shared" si="27"/>
        <v>0</v>
      </c>
      <c r="AR56" s="85"/>
      <c r="AS56" s="138"/>
      <c r="AT56" s="140"/>
      <c r="AU56" s="1"/>
      <c r="AV56" s="2"/>
    </row>
    <row r="57" spans="1:48" ht="18" customHeight="1">
      <c r="A57" s="17"/>
      <c r="B57" s="21" t="s">
        <v>58</v>
      </c>
      <c r="C57" s="32">
        <f>SUM(C10:C56)</f>
        <v>170039.5</v>
      </c>
      <c r="D57" s="20">
        <f>SUM(D10:D54)</f>
        <v>20285.193</v>
      </c>
      <c r="E57" s="19"/>
      <c r="F57" s="96">
        <f>SUM(F10:F54)</f>
        <v>280138.5</v>
      </c>
      <c r="G57" s="125">
        <f>SUM(G10:G54)</f>
        <v>6788</v>
      </c>
      <c r="H57" s="65"/>
      <c r="I57" s="132"/>
      <c r="J57" s="18"/>
      <c r="K57" s="18"/>
      <c r="L57" s="60"/>
      <c r="M57" s="122"/>
      <c r="N57" s="119"/>
      <c r="O57" s="87"/>
      <c r="P57" s="102"/>
      <c r="Q57" s="119">
        <f>SUM(Q10:Q54)</f>
        <v>1291.03</v>
      </c>
      <c r="R57" s="13"/>
      <c r="S57" s="56">
        <f>SUM(S10:S54)</f>
        <v>937688</v>
      </c>
      <c r="T57" s="20">
        <f>SUM(T10:T54)</f>
        <v>6158.551</v>
      </c>
      <c r="U57" s="20">
        <f>SUM(U10:U54)</f>
        <v>4867.521</v>
      </c>
      <c r="V57" s="55"/>
      <c r="W57" s="56">
        <f>SUM(W10:W54)</f>
        <v>3535329.19</v>
      </c>
      <c r="X57" s="78">
        <f>SUM(X10:X54)</f>
        <v>4796.812</v>
      </c>
      <c r="Y57" s="127"/>
      <c r="Z57" s="56">
        <f>SUM(Z10:Z54)</f>
        <v>3483972.52</v>
      </c>
      <c r="AA57" s="56">
        <f>SUM(AA10:AA54)</f>
        <v>4753158.62</v>
      </c>
      <c r="AB57" s="47"/>
      <c r="AC57" s="78">
        <f>SUM(AC10:AC54)</f>
        <v>385.705</v>
      </c>
      <c r="AD57" s="126">
        <f t="shared" si="16"/>
        <v>1676.735</v>
      </c>
      <c r="AE57" s="56">
        <f>SUM(AE10:AE54)</f>
        <v>1217829.43</v>
      </c>
      <c r="AF57" s="76"/>
      <c r="AG57" s="32">
        <f>SUM(AG10:AG55)</f>
        <v>2571.4</v>
      </c>
      <c r="AH57" s="32">
        <f>SUM(AH10:AH55)</f>
        <v>167468.1</v>
      </c>
      <c r="AI57" s="20">
        <f>SUM(AI10:AI54)</f>
        <v>4867.521</v>
      </c>
      <c r="AJ57" s="83">
        <f>SUM(AJ10:AJ55)</f>
        <v>4943.092</v>
      </c>
      <c r="AK57" s="82">
        <f>AJ57*726.31</f>
        <v>3590217.15</v>
      </c>
      <c r="AL57" s="69">
        <f>SUM(AL10:AL54)</f>
        <v>1.84144</v>
      </c>
      <c r="AM57" s="69">
        <f aca="true" t="shared" si="29" ref="AM57:AT57">SUM(AM10:AM54)</f>
        <v>1337.46</v>
      </c>
      <c r="AN57" s="69">
        <f t="shared" si="29"/>
        <v>11.9</v>
      </c>
      <c r="AO57" s="69">
        <f t="shared" si="29"/>
        <v>160.76</v>
      </c>
      <c r="AP57" s="69">
        <f t="shared" si="29"/>
        <v>13.742</v>
      </c>
      <c r="AQ57" s="69">
        <f t="shared" si="29"/>
        <v>1498.22</v>
      </c>
      <c r="AR57" s="69">
        <f t="shared" si="29"/>
        <v>1674.672</v>
      </c>
      <c r="AS57" s="69">
        <f t="shared" si="29"/>
        <v>1216331.21</v>
      </c>
      <c r="AT57" s="69">
        <f t="shared" si="29"/>
        <v>2704.71</v>
      </c>
      <c r="AU57" s="17"/>
      <c r="AV57" s="21" t="s">
        <v>58</v>
      </c>
    </row>
    <row r="58" spans="1:48" ht="12.75" customHeight="1">
      <c r="A58" s="17"/>
      <c r="B58" s="21"/>
      <c r="C58" s="32"/>
      <c r="D58" s="20"/>
      <c r="E58" s="19"/>
      <c r="F58" s="99"/>
      <c r="G58" s="112"/>
      <c r="H58" s="65"/>
      <c r="I58" s="132"/>
      <c r="J58" s="20"/>
      <c r="K58" s="20"/>
      <c r="L58" s="28"/>
      <c r="M58" s="122"/>
      <c r="N58" s="107"/>
      <c r="O58" s="61"/>
      <c r="P58" s="103"/>
      <c r="Q58" s="53"/>
      <c r="R58" s="13"/>
      <c r="S58" s="13"/>
      <c r="T58" s="20"/>
      <c r="U58" s="13"/>
      <c r="V58" s="13"/>
      <c r="W58" s="13"/>
      <c r="X58" s="27"/>
      <c r="Y58" s="27"/>
      <c r="Z58" s="27"/>
      <c r="AA58" s="18"/>
      <c r="AB58" s="37"/>
      <c r="AC58" s="38"/>
      <c r="AD58" s="37"/>
      <c r="AE58" s="18"/>
      <c r="AF58" s="75"/>
      <c r="AG58" s="65"/>
      <c r="AH58" s="65"/>
      <c r="AI58" s="20"/>
      <c r="AJ58" s="83"/>
      <c r="AK58" s="82"/>
      <c r="AL58" s="13"/>
      <c r="AM58" s="79">
        <f t="shared" si="28"/>
        <v>0</v>
      </c>
      <c r="AN58" s="13"/>
      <c r="AO58" s="55">
        <f t="shared" si="26"/>
        <v>0</v>
      </c>
      <c r="AP58" s="1"/>
      <c r="AQ58" s="55">
        <f t="shared" si="27"/>
        <v>0</v>
      </c>
      <c r="AR58" s="85"/>
      <c r="AS58" s="138"/>
      <c r="AT58" s="140"/>
      <c r="AU58" s="17"/>
      <c r="AV58" s="21"/>
    </row>
    <row r="59" spans="1:48" ht="12.75" customHeight="1">
      <c r="A59" s="1">
        <v>46</v>
      </c>
      <c r="B59" s="2" t="s">
        <v>41</v>
      </c>
      <c r="C59" s="35">
        <v>10017.6</v>
      </c>
      <c r="D59" s="13">
        <v>1072.56</v>
      </c>
      <c r="E59" s="45">
        <v>13.81</v>
      </c>
      <c r="F59" s="98">
        <f>D59*E59</f>
        <v>14812.05</v>
      </c>
      <c r="G59" s="109">
        <v>393</v>
      </c>
      <c r="H59" s="47">
        <f>D59/G59</f>
        <v>2.73</v>
      </c>
      <c r="I59" s="132"/>
      <c r="J59" s="18"/>
      <c r="K59" s="18"/>
      <c r="L59" s="60"/>
      <c r="M59" s="144">
        <f>U59/C59</f>
        <v>0.027</v>
      </c>
      <c r="N59" s="119">
        <f>Z59/AH59</f>
        <v>19.825</v>
      </c>
      <c r="O59" s="87">
        <f>AS59/G59</f>
        <v>165.765</v>
      </c>
      <c r="P59" s="102"/>
      <c r="Q59" s="52">
        <v>69.3</v>
      </c>
      <c r="R59" s="45">
        <v>726.31</v>
      </c>
      <c r="S59" s="56">
        <f>Q59*R59</f>
        <v>50333.28</v>
      </c>
      <c r="T59" s="44">
        <f>Q59+U59</f>
        <v>342.74</v>
      </c>
      <c r="U59" s="44">
        <v>273.44</v>
      </c>
      <c r="V59" s="45">
        <v>726.31</v>
      </c>
      <c r="W59" s="56">
        <f t="shared" si="10"/>
        <v>198602.21</v>
      </c>
      <c r="X59" s="44">
        <f>U59/C59*AH59</f>
        <v>273.151</v>
      </c>
      <c r="Y59" s="45">
        <v>726.31</v>
      </c>
      <c r="Z59" s="46">
        <f>X59*Y59</f>
        <v>198392.3</v>
      </c>
      <c r="AA59" s="56">
        <f>AE59+W59</f>
        <v>263747.86</v>
      </c>
      <c r="AB59" s="47">
        <f>L59*0.5</f>
        <v>0</v>
      </c>
      <c r="AC59" s="57">
        <f>F59/V59</f>
        <v>20.394</v>
      </c>
      <c r="AD59" s="57">
        <f>Q59+AC59</f>
        <v>89.694</v>
      </c>
      <c r="AE59" s="56">
        <f t="shared" si="17"/>
        <v>65145.65</v>
      </c>
      <c r="AF59" s="76"/>
      <c r="AG59" s="65"/>
      <c r="AH59" s="65">
        <v>10007</v>
      </c>
      <c r="AI59" s="78">
        <f>U59</f>
        <v>273.44</v>
      </c>
      <c r="AJ59" s="85">
        <f>AI59*C59/AH59</f>
        <v>273.73</v>
      </c>
      <c r="AK59" s="82">
        <f>AJ59*726.31</f>
        <v>198812.84</v>
      </c>
      <c r="AL59" s="13"/>
      <c r="AM59" s="79">
        <f t="shared" si="28"/>
        <v>0</v>
      </c>
      <c r="AN59" s="13"/>
      <c r="AO59" s="55">
        <f t="shared" si="26"/>
        <v>0</v>
      </c>
      <c r="AP59" s="1"/>
      <c r="AQ59" s="55">
        <f t="shared" si="27"/>
        <v>0</v>
      </c>
      <c r="AR59" s="85">
        <f t="shared" si="22"/>
        <v>89.694</v>
      </c>
      <c r="AS59" s="137">
        <f>AE59-AQ59</f>
        <v>65145.65</v>
      </c>
      <c r="AT59" s="46">
        <f>AS59/D59</f>
        <v>60.74</v>
      </c>
      <c r="AU59" s="1">
        <v>46</v>
      </c>
      <c r="AV59" s="2" t="s">
        <v>41</v>
      </c>
    </row>
    <row r="60" spans="1:48" ht="12.75" customHeight="1">
      <c r="A60" s="1"/>
      <c r="B60" s="2"/>
      <c r="C60" s="35"/>
      <c r="D60" s="13"/>
      <c r="E60" s="19"/>
      <c r="F60" s="98"/>
      <c r="G60" s="109"/>
      <c r="H60" s="129"/>
      <c r="I60" s="132"/>
      <c r="J60" s="13"/>
      <c r="K60" s="13"/>
      <c r="L60" s="60"/>
      <c r="M60" s="122"/>
      <c r="N60" s="120"/>
      <c r="O60" s="105"/>
      <c r="P60" s="106"/>
      <c r="Q60" s="52"/>
      <c r="R60" s="19"/>
      <c r="S60" s="56"/>
      <c r="T60" s="13"/>
      <c r="U60" s="44"/>
      <c r="V60" s="19"/>
      <c r="W60" s="56"/>
      <c r="X60" s="27"/>
      <c r="Y60" s="127"/>
      <c r="Z60" s="127"/>
      <c r="AA60" s="56"/>
      <c r="AB60" s="47"/>
      <c r="AC60" s="57"/>
      <c r="AD60" s="57"/>
      <c r="AE60" s="56"/>
      <c r="AF60" s="76"/>
      <c r="AG60" s="65"/>
      <c r="AH60" s="65"/>
      <c r="AI60" s="20"/>
      <c r="AJ60" s="83"/>
      <c r="AK60" s="82"/>
      <c r="AL60" s="13"/>
      <c r="AM60" s="58"/>
      <c r="AN60" s="13"/>
      <c r="AO60" s="20"/>
      <c r="AP60" s="1"/>
      <c r="AQ60" s="17"/>
      <c r="AR60" s="85"/>
      <c r="AS60" s="137"/>
      <c r="AT60" s="140"/>
      <c r="AU60" s="1"/>
      <c r="AV60" s="2"/>
    </row>
    <row r="61" spans="1:48" ht="13.5" thickBot="1">
      <c r="A61" s="1"/>
      <c r="B61" s="21" t="s">
        <v>75</v>
      </c>
      <c r="C61" s="32">
        <f>SUM(C57:C59)</f>
        <v>180057.1</v>
      </c>
      <c r="D61" s="20">
        <f>D57+D59</f>
        <v>21357.753</v>
      </c>
      <c r="E61" s="19"/>
      <c r="F61" s="113">
        <f>SUM(F57:F59)</f>
        <v>294950.55</v>
      </c>
      <c r="G61" s="112">
        <f>G57+G59</f>
        <v>7181</v>
      </c>
      <c r="H61" s="130"/>
      <c r="I61" s="133"/>
      <c r="J61" s="13"/>
      <c r="K61" s="13"/>
      <c r="L61" s="28"/>
      <c r="M61" s="123"/>
      <c r="N61" s="121"/>
      <c r="O61" s="62"/>
      <c r="P61" s="104"/>
      <c r="Q61" s="107">
        <f>Q57+Q59</f>
        <v>1360.33</v>
      </c>
      <c r="R61" s="13"/>
      <c r="S61" s="13">
        <f>S57+S59</f>
        <v>988021.28</v>
      </c>
      <c r="T61" s="20">
        <f>T57+T59</f>
        <v>6501.291</v>
      </c>
      <c r="U61" s="20">
        <f>U57+U59</f>
        <v>5140.961</v>
      </c>
      <c r="V61" s="13"/>
      <c r="W61" s="13">
        <f>W57+W59</f>
        <v>3733931.4</v>
      </c>
      <c r="X61" s="27">
        <f>SUM(X57:X59)</f>
        <v>5069.96</v>
      </c>
      <c r="Y61" s="28"/>
      <c r="Z61" s="27">
        <f>SUM(Z57:Z59)</f>
        <v>3682364.82</v>
      </c>
      <c r="AA61" s="18">
        <f>AA57+AA59</f>
        <v>5016906.48</v>
      </c>
      <c r="AB61" s="37"/>
      <c r="AC61" s="38">
        <f>AC57+AC59</f>
        <v>406.1</v>
      </c>
      <c r="AD61" s="37">
        <f>AD57+AD59</f>
        <v>1766.43</v>
      </c>
      <c r="AE61" s="55">
        <f>SUM(AE57:AE59)</f>
        <v>1282975.08</v>
      </c>
      <c r="AF61" s="75"/>
      <c r="AG61" s="65"/>
      <c r="AH61" s="32">
        <f>SUM(AH57:AH59)</f>
        <v>177475.1</v>
      </c>
      <c r="AI61" s="20">
        <f>AI57+AI59</f>
        <v>5140.961</v>
      </c>
      <c r="AJ61" s="20">
        <f aca="true" t="shared" si="30" ref="AJ61:AS61">AJ57+AJ59</f>
        <v>5216.822</v>
      </c>
      <c r="AK61" s="82">
        <f>AJ61*726.31</f>
        <v>3789029.99</v>
      </c>
      <c r="AL61" s="20">
        <f t="shared" si="30"/>
        <v>1.841</v>
      </c>
      <c r="AM61" s="20">
        <f t="shared" si="30"/>
        <v>1337.46</v>
      </c>
      <c r="AN61" s="20">
        <f t="shared" si="30"/>
        <v>11.9</v>
      </c>
      <c r="AO61" s="20">
        <f t="shared" si="30"/>
        <v>160.76</v>
      </c>
      <c r="AP61" s="20">
        <f t="shared" si="30"/>
        <v>13.742</v>
      </c>
      <c r="AQ61" s="20">
        <f t="shared" si="30"/>
        <v>1498.22</v>
      </c>
      <c r="AR61" s="20">
        <f t="shared" si="30"/>
        <v>1764.366</v>
      </c>
      <c r="AS61" s="20">
        <f t="shared" si="30"/>
        <v>1281476.86</v>
      </c>
      <c r="AT61" s="55"/>
      <c r="AU61" s="1"/>
      <c r="AV61" s="21" t="s">
        <v>75</v>
      </c>
    </row>
    <row r="62" spans="1:45" ht="13.5" customHeight="1" hidden="1" thickBot="1">
      <c r="A62" s="1"/>
      <c r="B62" s="2"/>
      <c r="C62" s="35"/>
      <c r="D62" s="13"/>
      <c r="E62" s="19"/>
      <c r="F62" s="54"/>
      <c r="G62" s="33"/>
      <c r="H62" s="33"/>
      <c r="I62" s="33"/>
      <c r="J62" s="20"/>
      <c r="K62" s="20"/>
      <c r="L62" s="28"/>
      <c r="M62" s="115"/>
      <c r="N62" s="63"/>
      <c r="O62" s="64"/>
      <c r="P62" s="31"/>
      <c r="Q62" s="53"/>
      <c r="R62" s="13"/>
      <c r="S62" s="13"/>
      <c r="T62" s="20"/>
      <c r="U62" s="13"/>
      <c r="V62" s="13"/>
      <c r="W62" s="13"/>
      <c r="X62" s="27"/>
      <c r="Y62" s="27"/>
      <c r="Z62" s="27"/>
      <c r="AA62" s="37"/>
      <c r="AB62" s="37"/>
      <c r="AC62" s="38"/>
      <c r="AD62" s="37"/>
      <c r="AE62" s="37"/>
      <c r="AF62" s="40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6"/>
      <c r="P63" s="16"/>
      <c r="Q63" s="16"/>
      <c r="R63" s="16"/>
      <c r="S63" s="16"/>
      <c r="T63" s="16"/>
      <c r="U63" s="16"/>
      <c r="V63" s="16"/>
      <c r="W63" s="16"/>
      <c r="AA63" s="39"/>
      <c r="AB63" s="40"/>
      <c r="AC63" s="39"/>
      <c r="AD63" s="39"/>
      <c r="AE63" s="39"/>
      <c r="AF63" s="3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185" t="s">
        <v>91</v>
      </c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6"/>
      <c r="P64" s="16"/>
      <c r="Q64" s="16"/>
      <c r="R64" s="16"/>
      <c r="S64" s="16"/>
      <c r="T64" s="90"/>
      <c r="U64" s="16"/>
      <c r="V64" s="16"/>
      <c r="W64" s="16"/>
      <c r="AA64" s="29"/>
      <c r="AB64" s="29"/>
      <c r="AC64" s="29"/>
      <c r="AD64" s="30"/>
      <c r="AE64" s="30"/>
      <c r="AF64" s="30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6"/>
      <c r="B65" s="6"/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23"/>
      <c r="N65" s="23"/>
      <c r="O65" s="16"/>
      <c r="P65" s="16"/>
      <c r="Q65" s="16"/>
      <c r="R65" s="16"/>
      <c r="S65" s="16"/>
      <c r="T65" s="16"/>
      <c r="U65" s="16"/>
      <c r="V65" s="16"/>
      <c r="W65" s="16"/>
      <c r="AA65" s="29"/>
      <c r="AB65" s="29"/>
      <c r="AC65" s="29"/>
      <c r="AD65" s="30"/>
      <c r="AE65" s="30"/>
      <c r="AF65" s="30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6"/>
      <c r="P66" s="16"/>
      <c r="Q66" s="16"/>
      <c r="R66" s="16"/>
      <c r="S66" s="16"/>
      <c r="T66" s="16"/>
      <c r="U66" s="16"/>
      <c r="V66" s="16"/>
      <c r="W66" s="16"/>
      <c r="AA66" s="29"/>
      <c r="AB66" s="29"/>
      <c r="AC66" s="29"/>
      <c r="AD66" s="30"/>
      <c r="AE66" s="30"/>
      <c r="AF66" s="30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5"/>
      <c r="B67" s="6"/>
      <c r="C67" s="7"/>
      <c r="D67" s="7"/>
      <c r="E67" s="7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AA67" s="29"/>
      <c r="AB67" s="29"/>
      <c r="AC67" s="29"/>
      <c r="AD67" s="30"/>
      <c r="AE67" s="30"/>
      <c r="AF67" s="30"/>
      <c r="AQ67" s="29"/>
      <c r="AR67" s="29"/>
      <c r="AS67" s="29"/>
    </row>
    <row r="68" spans="1:45" ht="12.75">
      <c r="A68" s="5"/>
      <c r="B68" s="6"/>
      <c r="C68" s="7"/>
      <c r="D68" s="7"/>
      <c r="E68" s="7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AA68" s="29"/>
      <c r="AB68" s="29"/>
      <c r="AC68" s="29"/>
      <c r="AD68" s="30"/>
      <c r="AE68" s="30"/>
      <c r="AF68" s="30"/>
      <c r="AQ68" s="29"/>
      <c r="AR68" s="29"/>
      <c r="AS68" s="29"/>
    </row>
    <row r="69" spans="1:45" ht="12.75">
      <c r="A69" s="5"/>
      <c r="B69" s="6"/>
      <c r="C69" s="7"/>
      <c r="D69" s="7"/>
      <c r="E69" s="7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AA69" s="29"/>
      <c r="AB69" s="29"/>
      <c r="AC69" s="29"/>
      <c r="AD69" s="30"/>
      <c r="AE69" s="30"/>
      <c r="AF69" s="30"/>
      <c r="AQ69" s="29"/>
      <c r="AR69" s="29"/>
      <c r="AS69" s="29"/>
    </row>
    <row r="70" spans="1:45" ht="12.75">
      <c r="A70" s="5"/>
      <c r="B70" s="6"/>
      <c r="C70" s="7"/>
      <c r="D70" s="7"/>
      <c r="E70" s="7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AA70" s="29"/>
      <c r="AB70" s="29"/>
      <c r="AC70" s="29"/>
      <c r="AD70" s="30"/>
      <c r="AE70" s="30"/>
      <c r="AF70" s="30"/>
      <c r="AQ70" s="29"/>
      <c r="AR70" s="29"/>
      <c r="AS70" s="29"/>
    </row>
    <row r="71" spans="1:45" ht="12.75">
      <c r="A71" s="5"/>
      <c r="B71" s="6"/>
      <c r="C71" s="7"/>
      <c r="D71" s="7"/>
      <c r="E71" s="7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AA71" s="29"/>
      <c r="AB71" s="29"/>
      <c r="AC71" s="29"/>
      <c r="AD71" s="30"/>
      <c r="AE71" s="30"/>
      <c r="AF71" s="30"/>
      <c r="AQ71" s="29"/>
      <c r="AR71" s="29"/>
      <c r="AS71" s="29"/>
    </row>
    <row r="72" spans="1:45" ht="12.75">
      <c r="A72" s="5"/>
      <c r="B72" s="6"/>
      <c r="C72" s="7"/>
      <c r="D72" s="7"/>
      <c r="E72" s="7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AA72" s="29"/>
      <c r="AB72" s="29"/>
      <c r="AC72" s="29"/>
      <c r="AD72" s="30"/>
      <c r="AE72" s="30"/>
      <c r="AF72" s="30"/>
      <c r="AQ72" s="29"/>
      <c r="AR72" s="29"/>
      <c r="AS72" s="29"/>
    </row>
    <row r="73" spans="1:45" ht="12.75">
      <c r="A73" s="5"/>
      <c r="B73" s="6"/>
      <c r="C73" s="7"/>
      <c r="D73" s="7"/>
      <c r="E73" s="7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AA73" s="29"/>
      <c r="AB73" s="29"/>
      <c r="AC73" s="29"/>
      <c r="AD73" s="30"/>
      <c r="AE73" s="30"/>
      <c r="AF73" s="30"/>
      <c r="AQ73" s="29"/>
      <c r="AR73" s="29"/>
      <c r="AS73" s="29"/>
    </row>
    <row r="74" spans="1:45" ht="12.75">
      <c r="A74" s="5"/>
      <c r="B74" s="6"/>
      <c r="C74" s="7"/>
      <c r="D74" s="7"/>
      <c r="E74" s="7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AA74" s="29"/>
      <c r="AB74" s="29"/>
      <c r="AC74" s="29"/>
      <c r="AD74" s="30"/>
      <c r="AE74" s="30"/>
      <c r="AF74" s="30"/>
      <c r="AQ74" s="29"/>
      <c r="AR74" s="29"/>
      <c r="AS74" s="29"/>
    </row>
    <row r="75" spans="1:45" ht="12.75">
      <c r="A75" s="5"/>
      <c r="B75" s="6"/>
      <c r="C75" s="7"/>
      <c r="D75" s="7"/>
      <c r="E75" s="7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AA75" s="29"/>
      <c r="AB75" s="29"/>
      <c r="AC75" s="29"/>
      <c r="AD75" s="30"/>
      <c r="AE75" s="30"/>
      <c r="AF75" s="30"/>
      <c r="AQ75" s="29"/>
      <c r="AR75" s="29"/>
      <c r="AS75" s="29"/>
    </row>
    <row r="76" spans="1:45" ht="12.75">
      <c r="A76" s="5"/>
      <c r="B76" s="6"/>
      <c r="C76" s="7"/>
      <c r="D76" s="7"/>
      <c r="E76" s="7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AA76" s="29"/>
      <c r="AB76" s="29"/>
      <c r="AC76" s="29"/>
      <c r="AD76" s="30"/>
      <c r="AE76" s="30"/>
      <c r="AF76" s="30"/>
      <c r="AQ76" s="29"/>
      <c r="AR76" s="29"/>
      <c r="AS76" s="29"/>
    </row>
    <row r="77" spans="1:45" ht="12.75">
      <c r="A77" s="5"/>
      <c r="B77" s="6"/>
      <c r="C77" s="7"/>
      <c r="D77" s="7"/>
      <c r="E77" s="7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AA77" s="29"/>
      <c r="AB77" s="29"/>
      <c r="AC77" s="29"/>
      <c r="AD77" s="30"/>
      <c r="AE77" s="30"/>
      <c r="AF77" s="30"/>
      <c r="AQ77" s="29"/>
      <c r="AR77" s="29"/>
      <c r="AS77" s="29"/>
    </row>
    <row r="78" spans="1:45" ht="12.75">
      <c r="A78" s="5"/>
      <c r="B78" s="6"/>
      <c r="C78" s="7"/>
      <c r="D78" s="7"/>
      <c r="E78" s="7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AA78" s="29"/>
      <c r="AB78" s="29"/>
      <c r="AC78" s="29"/>
      <c r="AD78" s="30"/>
      <c r="AE78" s="30"/>
      <c r="AF78" s="30"/>
      <c r="AQ78" s="29"/>
      <c r="AR78" s="29"/>
      <c r="AS78" s="29"/>
    </row>
    <row r="79" spans="1:45" ht="12.75">
      <c r="A79" s="5"/>
      <c r="B79" s="6"/>
      <c r="C79" s="7"/>
      <c r="D79" s="7"/>
      <c r="E79" s="7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AA79" s="29"/>
      <c r="AB79" s="29"/>
      <c r="AC79" s="29"/>
      <c r="AD79" s="30"/>
      <c r="AE79" s="30"/>
      <c r="AF79" s="30"/>
      <c r="AQ79" s="29"/>
      <c r="AR79" s="29"/>
      <c r="AS79" s="29"/>
    </row>
    <row r="80" spans="1:45" ht="12.75">
      <c r="A80" s="8"/>
      <c r="B80" s="9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AA80" s="29"/>
      <c r="AB80" s="29"/>
      <c r="AC80" s="29"/>
      <c r="AD80" s="30"/>
      <c r="AE80" s="30"/>
      <c r="AF80" s="30"/>
      <c r="AQ80" s="29"/>
      <c r="AR80" s="29"/>
      <c r="AS80" s="29"/>
    </row>
    <row r="81" spans="3:4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AA81" s="29"/>
      <c r="AB81" s="29"/>
      <c r="AC81" s="29"/>
      <c r="AD81" s="30"/>
      <c r="AE81" s="30"/>
      <c r="AF81" s="30"/>
      <c r="AQ81" s="29"/>
      <c r="AR81" s="29"/>
      <c r="AS81" s="29"/>
    </row>
    <row r="82" spans="27:45" ht="12.75">
      <c r="AA82" s="29"/>
      <c r="AB82" s="29"/>
      <c r="AC82" s="29"/>
      <c r="AD82" s="30"/>
      <c r="AE82" s="30"/>
      <c r="AF82" s="30"/>
      <c r="AQ82" s="29"/>
      <c r="AR82" s="29"/>
      <c r="AS82" s="29"/>
    </row>
    <row r="83" spans="27:45" ht="12.75">
      <c r="AA83" s="29"/>
      <c r="AB83" s="29"/>
      <c r="AC83" s="29"/>
      <c r="AD83" s="30"/>
      <c r="AE83" s="30"/>
      <c r="AF83" s="30"/>
      <c r="AQ83" s="29"/>
      <c r="AR83" s="29"/>
      <c r="AS83" s="29"/>
    </row>
    <row r="84" spans="27:45" ht="12.75">
      <c r="AA84" s="29"/>
      <c r="AB84" s="29"/>
      <c r="AC84" s="29"/>
      <c r="AD84" s="30"/>
      <c r="AE84" s="30"/>
      <c r="AF84" s="30"/>
      <c r="AQ84" s="29"/>
      <c r="AR84" s="29"/>
      <c r="AS84" s="29"/>
    </row>
    <row r="85" spans="27:45" ht="12.75">
      <c r="AA85" s="29"/>
      <c r="AB85" s="29"/>
      <c r="AC85" s="29"/>
      <c r="AD85" s="30"/>
      <c r="AE85" s="30"/>
      <c r="AF85" s="30"/>
      <c r="AQ85" s="29"/>
      <c r="AR85" s="29"/>
      <c r="AS85" s="29"/>
    </row>
    <row r="86" spans="27:45" ht="12.75">
      <c r="AA86" s="29"/>
      <c r="AB86" s="29"/>
      <c r="AC86" s="29"/>
      <c r="AD86" s="30"/>
      <c r="AE86" s="30"/>
      <c r="AF86" s="30"/>
      <c r="AQ86" s="29"/>
      <c r="AR86" s="29"/>
      <c r="AS86" s="29"/>
    </row>
    <row r="87" spans="27:45" ht="12.75">
      <c r="AA87" s="29"/>
      <c r="AB87" s="29"/>
      <c r="AC87" s="29"/>
      <c r="AD87" s="30"/>
      <c r="AE87" s="30"/>
      <c r="AF87" s="30"/>
      <c r="AQ87" s="29"/>
      <c r="AR87" s="29"/>
      <c r="AS87" s="29"/>
    </row>
    <row r="88" spans="27:45" ht="12.75">
      <c r="AA88" s="29"/>
      <c r="AB88" s="29"/>
      <c r="AC88" s="29"/>
      <c r="AD88" s="30"/>
      <c r="AE88" s="30"/>
      <c r="AF88" s="30"/>
      <c r="AQ88" s="29"/>
      <c r="AR88" s="29"/>
      <c r="AS88" s="29"/>
    </row>
    <row r="89" spans="27:45" ht="12.75">
      <c r="AA89" s="29"/>
      <c r="AB89" s="29"/>
      <c r="AC89" s="29"/>
      <c r="AD89" s="30"/>
      <c r="AE89" s="30"/>
      <c r="AF89" s="30"/>
      <c r="AQ89" s="29"/>
      <c r="AR89" s="29"/>
      <c r="AS89" s="29"/>
    </row>
    <row r="90" spans="27:45" ht="12.75">
      <c r="AA90" s="29"/>
      <c r="AB90" s="29"/>
      <c r="AC90" s="29"/>
      <c r="AD90" s="29"/>
      <c r="AE90" s="29"/>
      <c r="AF90" s="29"/>
      <c r="AQ90" s="29"/>
      <c r="AR90" s="29"/>
      <c r="AS90" s="29"/>
    </row>
    <row r="91" spans="27:45" ht="12.75">
      <c r="AA91" s="29"/>
      <c r="AB91" s="29"/>
      <c r="AC91" s="29"/>
      <c r="AD91" s="29"/>
      <c r="AE91" s="29"/>
      <c r="AF91" s="29"/>
      <c r="AQ91" s="29"/>
      <c r="AR91" s="29"/>
      <c r="AS91" s="29"/>
    </row>
    <row r="92" spans="27:45" ht="12.75">
      <c r="AA92" s="29"/>
      <c r="AB92" s="29"/>
      <c r="AC92" s="29"/>
      <c r="AD92" s="29"/>
      <c r="AE92" s="29"/>
      <c r="AF92" s="29"/>
      <c r="AQ92" s="29"/>
      <c r="AR92" s="29"/>
      <c r="AS92" s="29"/>
    </row>
    <row r="93" spans="27:45" ht="12.75">
      <c r="AA93" s="29"/>
      <c r="AB93" s="29"/>
      <c r="AC93" s="29"/>
      <c r="AD93" s="29"/>
      <c r="AE93" s="29"/>
      <c r="AF93" s="29"/>
      <c r="AQ93" s="29"/>
      <c r="AR93" s="29"/>
      <c r="AS93" s="29"/>
    </row>
    <row r="94" spans="27:45" ht="12.75">
      <c r="AA94" s="29"/>
      <c r="AB94" s="29"/>
      <c r="AC94" s="29"/>
      <c r="AD94" s="29"/>
      <c r="AE94" s="29"/>
      <c r="AF94" s="29"/>
      <c r="AQ94" s="29"/>
      <c r="AR94" s="29"/>
      <c r="AS94" s="29"/>
    </row>
    <row r="95" spans="43:45" ht="12.75">
      <c r="AQ95" s="29"/>
      <c r="AR95" s="29"/>
      <c r="AS95" s="29"/>
    </row>
    <row r="96" spans="43:45" ht="12.75">
      <c r="AQ96" s="29"/>
      <c r="AR96" s="29"/>
      <c r="AS96" s="29"/>
    </row>
    <row r="97" spans="43:45" ht="12.75">
      <c r="AQ97" s="29"/>
      <c r="AR97" s="29"/>
      <c r="AS97" s="29"/>
    </row>
    <row r="98" spans="43:45" ht="12.75">
      <c r="AQ98" s="29"/>
      <c r="AR98" s="29"/>
      <c r="AS98" s="29"/>
    </row>
    <row r="99" spans="43:45" ht="12.75">
      <c r="AQ99" s="29"/>
      <c r="AR99" s="29"/>
      <c r="AS99" s="29"/>
    </row>
    <row r="100" spans="43:45" ht="12.75">
      <c r="AQ100" s="29"/>
      <c r="AR100" s="29"/>
      <c r="AS100" s="29"/>
    </row>
    <row r="101" spans="43:45" ht="12.75">
      <c r="AQ101" s="29"/>
      <c r="AR101" s="29"/>
      <c r="AS101" s="29"/>
    </row>
    <row r="102" spans="43:45" ht="12.75">
      <c r="AQ102" s="29"/>
      <c r="AR102" s="29"/>
      <c r="AS102" s="29"/>
    </row>
    <row r="103" spans="43:45" ht="12.75">
      <c r="AQ103" s="29"/>
      <c r="AR103" s="29"/>
      <c r="AS103" s="29"/>
    </row>
    <row r="104" spans="43:45" ht="12.75">
      <c r="AQ104" s="29"/>
      <c r="AR104" s="29"/>
      <c r="AS104" s="29"/>
    </row>
    <row r="105" spans="43:45" ht="12.75">
      <c r="AQ105" s="29"/>
      <c r="AR105" s="29"/>
      <c r="AS105" s="29"/>
    </row>
    <row r="106" spans="43:45" ht="12.75">
      <c r="AQ106" s="29"/>
      <c r="AR106" s="29"/>
      <c r="AS106" s="29"/>
    </row>
    <row r="107" spans="43:45" ht="12.75">
      <c r="AQ107" s="29"/>
      <c r="AR107" s="29"/>
      <c r="AS107" s="29"/>
    </row>
    <row r="108" spans="43:45" ht="12.75">
      <c r="AQ108" s="29"/>
      <c r="AR108" s="29"/>
      <c r="AS108" s="29"/>
    </row>
    <row r="109" spans="43:45" ht="12.75">
      <c r="AQ109" s="29"/>
      <c r="AR109" s="29"/>
      <c r="AS109" s="29"/>
    </row>
    <row r="110" spans="43:45" ht="12.75">
      <c r="AQ110" s="29"/>
      <c r="AR110" s="29"/>
      <c r="AS110" s="29"/>
    </row>
    <row r="111" spans="43:45" ht="12.75">
      <c r="AQ111" s="29"/>
      <c r="AR111" s="29"/>
      <c r="AS111" s="29"/>
    </row>
    <row r="112" spans="43:45" ht="12.75">
      <c r="AQ112" s="29"/>
      <c r="AR112" s="29"/>
      <c r="AS112" s="29"/>
    </row>
    <row r="113" spans="43:45" ht="12.75">
      <c r="AQ113" s="29"/>
      <c r="AR113" s="29"/>
      <c r="AS113" s="29"/>
    </row>
    <row r="114" spans="43:45" ht="12.75">
      <c r="AQ114" s="29"/>
      <c r="AR114" s="29"/>
      <c r="AS114" s="29"/>
    </row>
    <row r="115" spans="43:45" ht="12.75">
      <c r="AQ115" s="29"/>
      <c r="AR115" s="29"/>
      <c r="AS115" s="29"/>
    </row>
    <row r="116" spans="43:45" ht="12.75">
      <c r="AQ116" s="29"/>
      <c r="AR116" s="29"/>
      <c r="AS116" s="29"/>
    </row>
    <row r="117" spans="43:45" ht="12.75">
      <c r="AQ117" s="29"/>
      <c r="AR117" s="29"/>
      <c r="AS117" s="29"/>
    </row>
    <row r="118" spans="43:45" ht="12.75">
      <c r="AQ118" s="29"/>
      <c r="AR118" s="29"/>
      <c r="AS118" s="29"/>
    </row>
    <row r="119" spans="43:45" ht="12.75">
      <c r="AQ119" s="29"/>
      <c r="AR119" s="29"/>
      <c r="AS119" s="29"/>
    </row>
    <row r="120" spans="43:45" ht="12.75">
      <c r="AQ120" s="29"/>
      <c r="AR120" s="29"/>
      <c r="AS120" s="29"/>
    </row>
    <row r="121" spans="43:45" ht="12.75">
      <c r="AQ121" s="29"/>
      <c r="AR121" s="29"/>
      <c r="AS121" s="29"/>
    </row>
    <row r="122" spans="43:45" ht="12.75">
      <c r="AQ122" s="29"/>
      <c r="AR122" s="29"/>
      <c r="AS122" s="29"/>
    </row>
    <row r="123" spans="43:45" ht="12.75">
      <c r="AQ123" s="29"/>
      <c r="AR123" s="29"/>
      <c r="AS123" s="29"/>
    </row>
    <row r="124" spans="43:45" ht="12.75">
      <c r="AQ124" s="29"/>
      <c r="AR124" s="29"/>
      <c r="AS124" s="29"/>
    </row>
    <row r="125" spans="43:45" ht="12.75">
      <c r="AQ125" s="29"/>
      <c r="AR125" s="29"/>
      <c r="AS125" s="29"/>
    </row>
    <row r="126" spans="43:45" ht="12.75">
      <c r="AQ126" s="29"/>
      <c r="AR126" s="29"/>
      <c r="AS126" s="29"/>
    </row>
    <row r="127" spans="43:45" ht="12.75">
      <c r="AQ127" s="29"/>
      <c r="AR127" s="29"/>
      <c r="AS127" s="29"/>
    </row>
    <row r="128" spans="43:45" ht="12.75">
      <c r="AQ128" s="29"/>
      <c r="AR128" s="29"/>
      <c r="AS128" s="29"/>
    </row>
    <row r="129" spans="43:45" ht="12.75">
      <c r="AQ129" s="29"/>
      <c r="AR129" s="29"/>
      <c r="AS129" s="29"/>
    </row>
    <row r="130" spans="43:45" ht="12.75">
      <c r="AQ130" s="29"/>
      <c r="AR130" s="29"/>
      <c r="AS130" s="29"/>
    </row>
    <row r="131" spans="43:45" ht="12.75">
      <c r="AQ131" s="29"/>
      <c r="AR131" s="29"/>
      <c r="AS131" s="29"/>
    </row>
    <row r="132" spans="43:45" ht="12.75">
      <c r="AQ132" s="29"/>
      <c r="AR132" s="29"/>
      <c r="AS132" s="29"/>
    </row>
    <row r="133" spans="43:45" ht="12.75">
      <c r="AQ133" s="29"/>
      <c r="AR133" s="29"/>
      <c r="AS133" s="29"/>
    </row>
    <row r="134" spans="43:45" ht="12.75">
      <c r="AQ134" s="29"/>
      <c r="AR134" s="29"/>
      <c r="AS134" s="29"/>
    </row>
    <row r="135" spans="43:45" ht="12.75">
      <c r="AQ135" s="29"/>
      <c r="AR135" s="29"/>
      <c r="AS135" s="29"/>
    </row>
    <row r="136" spans="43:45" ht="12.75">
      <c r="AQ136" s="29"/>
      <c r="AR136" s="29"/>
      <c r="AS136" s="29"/>
    </row>
  </sheetData>
  <sheetProtection/>
  <mergeCells count="17">
    <mergeCell ref="X7:AE7"/>
    <mergeCell ref="AL7:AQ7"/>
    <mergeCell ref="A64:N64"/>
    <mergeCell ref="U7:W7"/>
    <mergeCell ref="T7:T8"/>
    <mergeCell ref="H7:H8"/>
    <mergeCell ref="M7:S7"/>
    <mergeCell ref="AU7:AU8"/>
    <mergeCell ref="AV7:AV8"/>
    <mergeCell ref="AT7:AT8"/>
    <mergeCell ref="A5:N5"/>
    <mergeCell ref="A7:A8"/>
    <mergeCell ref="B7:B8"/>
    <mergeCell ref="C7:C8"/>
    <mergeCell ref="D7:F7"/>
    <mergeCell ref="J7:L7"/>
    <mergeCell ref="G7:G8"/>
  </mergeCells>
  <printOptions/>
  <pageMargins left="0" right="0" top="0" bottom="0" header="0" footer="0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3540"/>
  <sheetViews>
    <sheetView tabSelected="1" zoomScalePageLayoutView="0" workbookViewId="0" topLeftCell="K1">
      <selection activeCell="AA70" sqref="AA70"/>
    </sheetView>
  </sheetViews>
  <sheetFormatPr defaultColWidth="9.00390625" defaultRowHeight="12.75"/>
  <cols>
    <col min="1" max="1" width="6.75390625" style="0" customWidth="1"/>
    <col min="2" max="2" width="21.375" style="0" customWidth="1"/>
    <col min="3" max="5" width="18.25390625" style="0" customWidth="1"/>
    <col min="6" max="6" width="14.375" style="0" customWidth="1"/>
    <col min="7" max="7" width="14.375" style="166" customWidth="1"/>
    <col min="8" max="8" width="12.125" style="162" customWidth="1"/>
    <col min="9" max="10" width="12.125" style="0" customWidth="1"/>
    <col min="11" max="16" width="11.625" style="0" customWidth="1"/>
    <col min="17" max="17" width="9.125" style="161" customWidth="1"/>
    <col min="18" max="18" width="11.75390625" style="0" customWidth="1"/>
    <col min="19" max="19" width="15.75390625" style="0" customWidth="1"/>
    <col min="20" max="20" width="14.25390625" style="0" customWidth="1"/>
    <col min="21" max="21" width="14.75390625" style="0" customWidth="1"/>
    <col min="22" max="23" width="19.625" style="0" customWidth="1"/>
    <col min="24" max="24" width="24.00390625" style="0" customWidth="1"/>
    <col min="25" max="26" width="12.25390625" style="0" customWidth="1"/>
    <col min="27" max="27" width="16.25390625" style="0" customWidth="1"/>
    <col min="28" max="28" width="14.625" style="0" customWidth="1"/>
    <col min="29" max="29" width="16.75390625" style="162" customWidth="1"/>
    <col min="30" max="32" width="12.25390625" style="0" customWidth="1"/>
    <col min="33" max="33" width="11.75390625" style="0" customWidth="1"/>
    <col min="34" max="34" width="12.00390625" style="0" hidden="1" customWidth="1"/>
    <col min="35" max="38" width="11.25390625" style="0" customWidth="1"/>
    <col min="39" max="39" width="11.375" style="0" customWidth="1"/>
    <col min="40" max="40" width="11.375" style="162" customWidth="1"/>
    <col min="41" max="41" width="11.375" style="0" customWidth="1"/>
    <col min="42" max="46" width="11.25390625" style="0" customWidth="1"/>
    <col min="47" max="49" width="13.625" style="0" customWidth="1"/>
    <col min="50" max="50" width="11.25390625" style="0" customWidth="1"/>
    <col min="51" max="51" width="22.125" style="0" customWidth="1"/>
    <col min="52" max="52" width="11.25390625" style="0" hidden="1" customWidth="1"/>
    <col min="53" max="53" width="11.25390625" style="0" customWidth="1"/>
    <col min="54" max="55" width="12.125" style="0" customWidth="1"/>
    <col min="56" max="58" width="12.125" style="168" customWidth="1"/>
    <col min="59" max="62" width="12.125" style="0" customWidth="1"/>
    <col min="65" max="67" width="11.75390625" style="0" customWidth="1"/>
    <col min="68" max="68" width="10.875" style="0" customWidth="1"/>
    <col min="69" max="69" width="11.375" style="0" customWidth="1"/>
    <col min="70" max="70" width="12.75390625" style="0" customWidth="1"/>
    <col min="71" max="71" width="11.375" style="0" customWidth="1"/>
    <col min="74" max="74" width="10.625" style="0" customWidth="1"/>
    <col min="75" max="75" width="10.00390625" style="0" customWidth="1"/>
    <col min="76" max="76" width="10.75390625" style="0" customWidth="1"/>
    <col min="77" max="77" width="11.625" style="0" customWidth="1"/>
    <col min="79" max="79" width="10.375" style="0" customWidth="1"/>
    <col min="87" max="87" width="10.125" style="0" customWidth="1"/>
    <col min="92" max="92" width="11.875" style="0" customWidth="1"/>
    <col min="93" max="93" width="12.25390625" style="0" customWidth="1"/>
    <col min="97" max="97" width="11.375" style="0" bestFit="1" customWidth="1"/>
    <col min="98" max="98" width="9.375" style="0" bestFit="1" customWidth="1"/>
    <col min="99" max="99" width="11.375" style="0" bestFit="1" customWidth="1"/>
  </cols>
  <sheetData>
    <row r="1" spans="1:60" ht="12.75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</row>
    <row r="2" spans="1:60" ht="18">
      <c r="A2" s="196"/>
      <c r="B2" s="197" t="s">
        <v>161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</row>
    <row r="3" spans="1:60" ht="18">
      <c r="A3" s="196"/>
      <c r="B3" s="197" t="s">
        <v>111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8"/>
      <c r="AJ3" s="198"/>
      <c r="AK3" s="198"/>
      <c r="AL3" s="198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</row>
    <row r="4" spans="1:60" ht="18.75" thickBot="1">
      <c r="A4" s="196"/>
      <c r="B4" s="198" t="s">
        <v>149</v>
      </c>
      <c r="C4" s="199"/>
      <c r="D4" s="199"/>
      <c r="E4" s="199"/>
      <c r="F4" s="304"/>
      <c r="G4" s="200"/>
      <c r="H4" s="304"/>
      <c r="I4" s="304"/>
      <c r="J4" s="304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198"/>
      <c r="AJ4" s="198"/>
      <c r="AK4" s="198"/>
      <c r="AL4" s="198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202"/>
      <c r="BE4" s="202"/>
      <c r="BF4" s="202"/>
      <c r="BG4" s="196"/>
      <c r="BH4" s="196"/>
    </row>
    <row r="5" spans="1:104" ht="13.5" customHeight="1">
      <c r="A5" s="203" t="s">
        <v>0</v>
      </c>
      <c r="B5" s="204" t="s">
        <v>1</v>
      </c>
      <c r="C5" s="204" t="s">
        <v>98</v>
      </c>
      <c r="D5" s="204" t="s">
        <v>99</v>
      </c>
      <c r="E5" s="205"/>
      <c r="F5" s="214" t="s">
        <v>102</v>
      </c>
      <c r="G5" s="224"/>
      <c r="H5" s="207" t="s">
        <v>5</v>
      </c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8" t="s">
        <v>7</v>
      </c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10" t="s">
        <v>7</v>
      </c>
      <c r="AZ5" s="210"/>
      <c r="BA5" s="210"/>
      <c r="BB5" s="210"/>
      <c r="BC5" s="210"/>
      <c r="BD5" s="210"/>
      <c r="BE5" s="210"/>
      <c r="BF5" s="210"/>
      <c r="BG5" s="211"/>
      <c r="BH5" s="201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</row>
    <row r="6" spans="1:104" ht="12.75" customHeight="1">
      <c r="A6" s="212"/>
      <c r="B6" s="213"/>
      <c r="C6" s="213"/>
      <c r="D6" s="213"/>
      <c r="E6" s="206"/>
      <c r="F6" s="214"/>
      <c r="G6" s="224"/>
      <c r="H6" s="214" t="s">
        <v>103</v>
      </c>
      <c r="I6" s="214"/>
      <c r="J6" s="214"/>
      <c r="K6" s="215" t="s">
        <v>104</v>
      </c>
      <c r="L6" s="216" t="s">
        <v>126</v>
      </c>
      <c r="M6" s="216" t="s">
        <v>127</v>
      </c>
      <c r="N6" s="216" t="s">
        <v>135</v>
      </c>
      <c r="O6" s="215" t="s">
        <v>112</v>
      </c>
      <c r="P6" s="217" t="s">
        <v>113</v>
      </c>
      <c r="Q6" s="215" t="s">
        <v>105</v>
      </c>
      <c r="R6" s="215" t="s">
        <v>106</v>
      </c>
      <c r="S6" s="218"/>
      <c r="T6" s="215" t="s">
        <v>107</v>
      </c>
      <c r="U6" s="215" t="s">
        <v>115</v>
      </c>
      <c r="V6" s="217" t="s">
        <v>116</v>
      </c>
      <c r="W6" s="305"/>
      <c r="X6" s="207" t="s">
        <v>1</v>
      </c>
      <c r="Y6" s="207" t="s">
        <v>120</v>
      </c>
      <c r="Z6" s="207"/>
      <c r="AA6" s="207"/>
      <c r="AB6" s="207"/>
      <c r="AC6" s="207"/>
      <c r="AD6" s="207"/>
      <c r="AE6" s="207"/>
      <c r="AF6" s="207"/>
      <c r="AG6" s="207"/>
      <c r="AH6" s="207"/>
      <c r="AI6" s="210" t="s">
        <v>121</v>
      </c>
      <c r="AJ6" s="210"/>
      <c r="AK6" s="210"/>
      <c r="AL6" s="210"/>
      <c r="AM6" s="210"/>
      <c r="AN6" s="210" t="s">
        <v>139</v>
      </c>
      <c r="AO6" s="210"/>
      <c r="AP6" s="210"/>
      <c r="AQ6" s="208" t="s">
        <v>138</v>
      </c>
      <c r="AR6" s="209"/>
      <c r="AS6" s="219"/>
      <c r="AT6" s="220"/>
      <c r="AU6" s="220"/>
      <c r="AV6" s="220"/>
      <c r="AW6" s="220"/>
      <c r="AX6" s="220"/>
      <c r="AY6" s="220"/>
      <c r="AZ6" s="220"/>
      <c r="BA6" s="211"/>
      <c r="BB6" s="211"/>
      <c r="BC6" s="211"/>
      <c r="BD6" s="211"/>
      <c r="BE6" s="211"/>
      <c r="BF6" s="211"/>
      <c r="BG6" s="211"/>
      <c r="BH6" s="201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</row>
    <row r="7" spans="1:104" ht="108" customHeight="1">
      <c r="A7" s="221"/>
      <c r="B7" s="222"/>
      <c r="C7" s="222"/>
      <c r="D7" s="222"/>
      <c r="E7" s="223"/>
      <c r="F7" s="214"/>
      <c r="G7" s="224" t="s">
        <v>158</v>
      </c>
      <c r="H7" s="224" t="s">
        <v>160</v>
      </c>
      <c r="I7" s="224" t="s">
        <v>153</v>
      </c>
      <c r="J7" s="224" t="s">
        <v>152</v>
      </c>
      <c r="K7" s="215"/>
      <c r="L7" s="216"/>
      <c r="M7" s="225"/>
      <c r="N7" s="216"/>
      <c r="O7" s="215"/>
      <c r="P7" s="217"/>
      <c r="Q7" s="215"/>
      <c r="R7" s="215"/>
      <c r="S7" s="226" t="s">
        <v>114</v>
      </c>
      <c r="T7" s="215"/>
      <c r="U7" s="215"/>
      <c r="V7" s="217"/>
      <c r="W7" s="305"/>
      <c r="X7" s="207"/>
      <c r="Y7" s="226" t="s">
        <v>108</v>
      </c>
      <c r="Z7" s="226" t="s">
        <v>117</v>
      </c>
      <c r="AA7" s="226" t="s">
        <v>154</v>
      </c>
      <c r="AB7" s="226" t="s">
        <v>155</v>
      </c>
      <c r="AC7" s="226" t="s">
        <v>109</v>
      </c>
      <c r="AD7" s="226" t="s">
        <v>110</v>
      </c>
      <c r="AE7" s="226" t="s">
        <v>133</v>
      </c>
      <c r="AF7" s="226" t="s">
        <v>118</v>
      </c>
      <c r="AG7" s="306" t="s">
        <v>148</v>
      </c>
      <c r="AH7" s="306" t="s">
        <v>119</v>
      </c>
      <c r="AI7" s="226" t="s">
        <v>110</v>
      </c>
      <c r="AJ7" s="226" t="s">
        <v>122</v>
      </c>
      <c r="AK7" s="226" t="s">
        <v>123</v>
      </c>
      <c r="AL7" s="226" t="s">
        <v>124</v>
      </c>
      <c r="AM7" s="307" t="s">
        <v>125</v>
      </c>
      <c r="AN7" s="227" t="s">
        <v>128</v>
      </c>
      <c r="AO7" s="227" t="s">
        <v>145</v>
      </c>
      <c r="AP7" s="227" t="s">
        <v>144</v>
      </c>
      <c r="AQ7" s="228" t="s">
        <v>137</v>
      </c>
      <c r="AR7" s="228" t="s">
        <v>136</v>
      </c>
      <c r="AS7" s="227" t="s">
        <v>156</v>
      </c>
      <c r="AT7" s="229" t="s">
        <v>140</v>
      </c>
      <c r="AU7" s="229" t="s">
        <v>141</v>
      </c>
      <c r="AV7" s="230" t="s">
        <v>151</v>
      </c>
      <c r="AW7" s="231" t="s">
        <v>142</v>
      </c>
      <c r="AX7" s="231" t="s">
        <v>143</v>
      </c>
      <c r="AY7" s="232"/>
      <c r="AZ7" s="232"/>
      <c r="BA7" s="233" t="s">
        <v>129</v>
      </c>
      <c r="BB7" s="227" t="s">
        <v>146</v>
      </c>
      <c r="BC7" s="233" t="s">
        <v>147</v>
      </c>
      <c r="BD7" s="233" t="s">
        <v>131</v>
      </c>
      <c r="BE7" s="233" t="s">
        <v>130</v>
      </c>
      <c r="BF7" s="233" t="s">
        <v>132</v>
      </c>
      <c r="BG7" s="234" t="s">
        <v>157</v>
      </c>
      <c r="BH7" s="201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</row>
    <row r="8" spans="1:104" ht="15.75" thickBot="1">
      <c r="A8" s="235">
        <v>1</v>
      </c>
      <c r="B8" s="236">
        <v>2</v>
      </c>
      <c r="C8" s="236" t="s">
        <v>100</v>
      </c>
      <c r="D8" s="236" t="s">
        <v>101</v>
      </c>
      <c r="E8" s="236"/>
      <c r="F8" s="236">
        <v>3</v>
      </c>
      <c r="G8" s="236" t="s">
        <v>159</v>
      </c>
      <c r="H8" s="236">
        <v>4</v>
      </c>
      <c r="I8" s="236">
        <v>5</v>
      </c>
      <c r="J8" s="236">
        <v>6</v>
      </c>
      <c r="K8" s="237">
        <v>7</v>
      </c>
      <c r="L8" s="237">
        <v>8</v>
      </c>
      <c r="M8" s="237">
        <v>9</v>
      </c>
      <c r="N8" s="237" t="s">
        <v>134</v>
      </c>
      <c r="O8" s="237">
        <v>10</v>
      </c>
      <c r="P8" s="237">
        <v>11</v>
      </c>
      <c r="Q8" s="237">
        <v>12</v>
      </c>
      <c r="R8" s="237">
        <v>13</v>
      </c>
      <c r="S8" s="237">
        <v>14</v>
      </c>
      <c r="T8" s="237">
        <v>15</v>
      </c>
      <c r="U8" s="237">
        <v>16</v>
      </c>
      <c r="V8" s="238">
        <v>17</v>
      </c>
      <c r="W8" s="239"/>
      <c r="X8" s="240">
        <v>18</v>
      </c>
      <c r="Y8" s="241">
        <v>19</v>
      </c>
      <c r="Z8" s="237">
        <v>20</v>
      </c>
      <c r="AA8" s="237" t="s">
        <v>78</v>
      </c>
      <c r="AB8" s="237" t="s">
        <v>79</v>
      </c>
      <c r="AC8" s="237">
        <v>21</v>
      </c>
      <c r="AD8" s="237">
        <v>22</v>
      </c>
      <c r="AE8" s="237">
        <v>23</v>
      </c>
      <c r="AF8" s="237">
        <v>24</v>
      </c>
      <c r="AG8" s="240">
        <v>25</v>
      </c>
      <c r="AH8" s="242">
        <v>25</v>
      </c>
      <c r="AI8" s="243">
        <v>26</v>
      </c>
      <c r="AJ8" s="244">
        <v>27</v>
      </c>
      <c r="AK8" s="244">
        <v>28</v>
      </c>
      <c r="AL8" s="244">
        <v>29</v>
      </c>
      <c r="AM8" s="245">
        <v>30</v>
      </c>
      <c r="AN8" s="220">
        <v>31</v>
      </c>
      <c r="AO8" s="220">
        <v>32</v>
      </c>
      <c r="AP8" s="220">
        <v>33</v>
      </c>
      <c r="AQ8" s="246">
        <v>34</v>
      </c>
      <c r="AR8" s="246">
        <v>35</v>
      </c>
      <c r="AS8" s="246">
        <v>36</v>
      </c>
      <c r="AT8" s="247">
        <v>37</v>
      </c>
      <c r="AU8" s="246">
        <v>38</v>
      </c>
      <c r="AV8" s="220" t="s">
        <v>150</v>
      </c>
      <c r="AW8" s="248">
        <v>39</v>
      </c>
      <c r="AX8" s="248">
        <v>40</v>
      </c>
      <c r="AY8" s="248"/>
      <c r="AZ8" s="248"/>
      <c r="BA8" s="249">
        <v>41</v>
      </c>
      <c r="BB8" s="249">
        <v>42</v>
      </c>
      <c r="BC8" s="249">
        <v>36</v>
      </c>
      <c r="BD8" s="249">
        <v>37</v>
      </c>
      <c r="BE8" s="249">
        <v>38</v>
      </c>
      <c r="BF8" s="249">
        <v>39</v>
      </c>
      <c r="BG8" s="220">
        <v>40</v>
      </c>
      <c r="BH8" s="201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</row>
    <row r="9" spans="1:104" ht="15.75">
      <c r="A9" s="250">
        <v>1</v>
      </c>
      <c r="B9" s="251" t="s">
        <v>12</v>
      </c>
      <c r="C9" s="165">
        <v>3172.5</v>
      </c>
      <c r="D9" s="252">
        <v>403.5</v>
      </c>
      <c r="E9" s="252">
        <f>C9+D9</f>
        <v>3576</v>
      </c>
      <c r="F9" s="253">
        <f>E9</f>
        <v>3576</v>
      </c>
      <c r="G9" s="254">
        <v>230.93</v>
      </c>
      <c r="H9" s="255">
        <f>G9*1.022</f>
        <v>236.01</v>
      </c>
      <c r="I9" s="256">
        <f>P9*D9+T9</f>
        <v>2.3</v>
      </c>
      <c r="J9" s="256">
        <f>P9*C9+U9+R9</f>
        <v>233.7</v>
      </c>
      <c r="K9" s="164">
        <v>135</v>
      </c>
      <c r="L9" s="257">
        <v>0.03</v>
      </c>
      <c r="M9" s="257">
        <v>302.8</v>
      </c>
      <c r="N9" s="257">
        <f>F9+M9</f>
        <v>3878.8</v>
      </c>
      <c r="O9" s="257">
        <f>L9*M9</f>
        <v>9.08</v>
      </c>
      <c r="P9" s="258">
        <f>O9/F9</f>
        <v>0.002539</v>
      </c>
      <c r="Q9" s="164">
        <v>59</v>
      </c>
      <c r="R9" s="164">
        <v>49.34</v>
      </c>
      <c r="S9" s="250">
        <f>K9-Q9</f>
        <v>76</v>
      </c>
      <c r="T9" s="259">
        <v>1.28</v>
      </c>
      <c r="U9" s="255">
        <f>H9-R9-T9-O9</f>
        <v>176.31</v>
      </c>
      <c r="V9" s="260">
        <f>U9/S9</f>
        <v>2.32</v>
      </c>
      <c r="W9" s="261"/>
      <c r="X9" s="262" t="s">
        <v>12</v>
      </c>
      <c r="Y9" s="263">
        <v>14.34</v>
      </c>
      <c r="Z9" s="264">
        <f>Y9*J9</f>
        <v>3351.26</v>
      </c>
      <c r="AA9" s="265">
        <f>AC9*J9/H9</f>
        <v>15.987</v>
      </c>
      <c r="AB9" s="265">
        <f>AC9*I9/H9</f>
        <v>0.157</v>
      </c>
      <c r="AC9" s="265">
        <v>16.145</v>
      </c>
      <c r="AD9" s="264">
        <v>991.2</v>
      </c>
      <c r="AE9" s="256">
        <f>AD9*AA9</f>
        <v>15846.31</v>
      </c>
      <c r="AF9" s="264">
        <f>Z9+AE9</f>
        <v>19197.57</v>
      </c>
      <c r="AG9" s="266">
        <f>(AC9*AD9+H9*Y9)/H9</f>
        <v>82.15</v>
      </c>
      <c r="AH9" s="267">
        <f>AF9/J9</f>
        <v>82.15</v>
      </c>
      <c r="AI9" s="268">
        <v>1590.78</v>
      </c>
      <c r="AJ9" s="255">
        <f>AI9*AB9</f>
        <v>249.75</v>
      </c>
      <c r="AK9" s="255">
        <f>Y9*I9</f>
        <v>32.98</v>
      </c>
      <c r="AL9" s="269">
        <f>AK9+AJ9</f>
        <v>282.73</v>
      </c>
      <c r="AM9" s="257">
        <f>AL9/I9</f>
        <v>122.93</v>
      </c>
      <c r="AN9" s="220">
        <v>119.256</v>
      </c>
      <c r="AO9" s="270">
        <f>AN9-AP9</f>
        <v>105.799</v>
      </c>
      <c r="AP9" s="270">
        <f>(AW9+AX9)*D9</f>
        <v>13.457</v>
      </c>
      <c r="AQ9" s="271">
        <v>100</v>
      </c>
      <c r="AR9" s="271">
        <f>F9/N9*100</f>
        <v>92.19346</v>
      </c>
      <c r="AS9" s="272">
        <f>AQ9-AR9</f>
        <v>7.80654</v>
      </c>
      <c r="AT9" s="273">
        <f>AN9*AR9/100</f>
        <v>109.946</v>
      </c>
      <c r="AU9" s="273">
        <f>AN9*AS9/100</f>
        <v>9.31</v>
      </c>
      <c r="AV9" s="274">
        <f>AN9/F9</f>
        <v>0.03335</v>
      </c>
      <c r="AW9" s="275">
        <f>AT9/F9</f>
        <v>0.03075</v>
      </c>
      <c r="AX9" s="275">
        <f>AU9/F9</f>
        <v>0.0026</v>
      </c>
      <c r="AY9" s="262" t="s">
        <v>12</v>
      </c>
      <c r="AZ9" s="276"/>
      <c r="BA9" s="277">
        <v>991.2</v>
      </c>
      <c r="BB9" s="277">
        <f>BA9*AO9</f>
        <v>104867.97</v>
      </c>
      <c r="BC9" s="277">
        <f aca="true" t="shared" si="0" ref="BC9:BC53">BB9/C9</f>
        <v>33.06</v>
      </c>
      <c r="BD9" s="270">
        <f>AO9+AA9</f>
        <v>121.786</v>
      </c>
      <c r="BE9" s="270">
        <f>AP9+AB9</f>
        <v>13.614</v>
      </c>
      <c r="BF9" s="270">
        <f>BD9+BE9</f>
        <v>135.4</v>
      </c>
      <c r="BG9" s="277">
        <f>AV9*C9</f>
        <v>105.8</v>
      </c>
      <c r="BH9" s="201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</row>
    <row r="10" spans="1:104" ht="15.75">
      <c r="A10" s="160">
        <v>2</v>
      </c>
      <c r="B10" s="278" t="s">
        <v>13</v>
      </c>
      <c r="C10" s="165">
        <v>3172.3</v>
      </c>
      <c r="D10" s="252">
        <v>371.4</v>
      </c>
      <c r="E10" s="252">
        <f aca="true" t="shared" si="1" ref="E10:E53">C10+D10</f>
        <v>3543.7</v>
      </c>
      <c r="F10" s="253">
        <f aca="true" t="shared" si="2" ref="F10:F53">E10</f>
        <v>3543.7</v>
      </c>
      <c r="G10" s="254">
        <v>511.5</v>
      </c>
      <c r="H10" s="255">
        <f aca="true" t="shared" si="3" ref="H10:H59">G10*1.022</f>
        <v>522.75</v>
      </c>
      <c r="I10" s="256">
        <f aca="true" t="shared" si="4" ref="I10:I58">P10*D10+T10</f>
        <v>2.47</v>
      </c>
      <c r="J10" s="256">
        <f aca="true" t="shared" si="5" ref="J10:J58">P10*C10+U10+R10</f>
        <v>520.28</v>
      </c>
      <c r="K10" s="164">
        <v>129</v>
      </c>
      <c r="L10" s="257">
        <v>0.03</v>
      </c>
      <c r="M10" s="279">
        <v>319.6</v>
      </c>
      <c r="N10" s="257">
        <f aca="true" t="shared" si="6" ref="N10:N58">F10+M10</f>
        <v>3863.3</v>
      </c>
      <c r="O10" s="257">
        <f aca="true" t="shared" si="7" ref="O10:O58">L10*M10</f>
        <v>9.59</v>
      </c>
      <c r="P10" s="258">
        <f aca="true" t="shared" si="8" ref="P10:P58">O10/F10</f>
        <v>0.002706</v>
      </c>
      <c r="Q10" s="164">
        <v>52</v>
      </c>
      <c r="R10" s="164">
        <v>103.06</v>
      </c>
      <c r="S10" s="250">
        <f aca="true" t="shared" si="9" ref="S10:S58">K10-Q10</f>
        <v>77</v>
      </c>
      <c r="T10" s="280">
        <v>1.464</v>
      </c>
      <c r="U10" s="255">
        <f aca="true" t="shared" si="10" ref="U10:U53">H10-R10-T10-O10</f>
        <v>408.64</v>
      </c>
      <c r="V10" s="260">
        <f aca="true" t="shared" si="11" ref="V10:V58">U10/S10</f>
        <v>5.31</v>
      </c>
      <c r="W10" s="261"/>
      <c r="X10" s="281" t="s">
        <v>13</v>
      </c>
      <c r="Y10" s="263">
        <v>14.34</v>
      </c>
      <c r="Z10" s="264">
        <f aca="true" t="shared" si="12" ref="Z10:Z53">Y10*J10</f>
        <v>7460.82</v>
      </c>
      <c r="AA10" s="265">
        <f aca="true" t="shared" si="13" ref="AA10:AA58">AC10*J10/H10</f>
        <v>35.119</v>
      </c>
      <c r="AB10" s="265">
        <f aca="true" t="shared" si="14" ref="AB10:AB58">AC10*I10/H10</f>
        <v>0.167</v>
      </c>
      <c r="AC10" s="265">
        <v>35.286</v>
      </c>
      <c r="AD10" s="264">
        <v>991.2</v>
      </c>
      <c r="AE10" s="256">
        <f aca="true" t="shared" si="15" ref="AE10:AE53">AD10*AA10</f>
        <v>34809.95</v>
      </c>
      <c r="AF10" s="256">
        <f aca="true" t="shared" si="16" ref="AF10:AF58">Z10+AE10</f>
        <v>42270.77</v>
      </c>
      <c r="AG10" s="266">
        <f aca="true" t="shared" si="17" ref="AG10:AG58">(AC10*AD10+H10*Y10)/H10</f>
        <v>81.25</v>
      </c>
      <c r="AH10" s="267">
        <f aca="true" t="shared" si="18" ref="AH10:AH58">AF10/J10</f>
        <v>81.25</v>
      </c>
      <c r="AI10" s="282">
        <v>1590.78</v>
      </c>
      <c r="AJ10" s="277">
        <f aca="true" t="shared" si="19" ref="AJ10:AJ58">AI10*AB10</f>
        <v>265.66</v>
      </c>
      <c r="AK10" s="277">
        <f aca="true" t="shared" si="20" ref="AK10:AK58">Y10*I10</f>
        <v>35.42</v>
      </c>
      <c r="AL10" s="283">
        <f aca="true" t="shared" si="21" ref="AL10:AL58">AK10+AJ10</f>
        <v>301.08</v>
      </c>
      <c r="AM10" s="279">
        <f aca="true" t="shared" si="22" ref="AM10:AM58">AL10/I10</f>
        <v>121.89</v>
      </c>
      <c r="AN10" s="220">
        <v>89.301</v>
      </c>
      <c r="AO10" s="270">
        <f aca="true" t="shared" si="23" ref="AO10:AO53">AN10-AP10</f>
        <v>79.942</v>
      </c>
      <c r="AP10" s="270">
        <f aca="true" t="shared" si="24" ref="AP10:AP58">(AW10+AX10)*D10</f>
        <v>9.359</v>
      </c>
      <c r="AQ10" s="271">
        <v>100</v>
      </c>
      <c r="AR10" s="271">
        <f aca="true" t="shared" si="25" ref="AR10:AR58">F10/N10*100</f>
        <v>91.72728</v>
      </c>
      <c r="AS10" s="272">
        <f aca="true" t="shared" si="26" ref="AS10:AS58">AQ10-AR10</f>
        <v>8.27272</v>
      </c>
      <c r="AT10" s="273">
        <f aca="true" t="shared" si="27" ref="AT10:AT58">AN10*AR10/100</f>
        <v>81.913</v>
      </c>
      <c r="AU10" s="273">
        <f aca="true" t="shared" si="28" ref="AU10:AU58">AN10*AS10/100</f>
        <v>7.388</v>
      </c>
      <c r="AV10" s="274">
        <f aca="true" t="shared" si="29" ref="AV10:AV53">AN10/F10</f>
        <v>0.0252</v>
      </c>
      <c r="AW10" s="275">
        <f aca="true" t="shared" si="30" ref="AW10:AW58">AT10/F10</f>
        <v>0.02312</v>
      </c>
      <c r="AX10" s="275">
        <f aca="true" t="shared" si="31" ref="AX10:AX58">AU10/F10</f>
        <v>0.00208</v>
      </c>
      <c r="AY10" s="281" t="s">
        <v>13</v>
      </c>
      <c r="AZ10" s="276"/>
      <c r="BA10" s="277">
        <v>991.2</v>
      </c>
      <c r="BB10" s="277">
        <f aca="true" t="shared" si="32" ref="BB10:BB58">BA10*AO10</f>
        <v>79238.51</v>
      </c>
      <c r="BC10" s="277">
        <f t="shared" si="0"/>
        <v>24.98</v>
      </c>
      <c r="BD10" s="270">
        <f aca="true" t="shared" si="33" ref="BD10:BD53">AO10+AA10</f>
        <v>115.061</v>
      </c>
      <c r="BE10" s="270">
        <f aca="true" t="shared" si="34" ref="BE10:BE53">AP10+AB10</f>
        <v>9.526</v>
      </c>
      <c r="BF10" s="270">
        <f aca="true" t="shared" si="35" ref="BF10:BF58">BD10+BE10</f>
        <v>124.587</v>
      </c>
      <c r="BG10" s="277">
        <f aca="true" t="shared" si="36" ref="BG10:BG59">AV10*C10</f>
        <v>79.94</v>
      </c>
      <c r="BH10" s="201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</row>
    <row r="11" spans="1:104" ht="15.75">
      <c r="A11" s="160">
        <v>3</v>
      </c>
      <c r="B11" s="278" t="s">
        <v>14</v>
      </c>
      <c r="C11" s="165">
        <v>3843.4</v>
      </c>
      <c r="D11" s="252"/>
      <c r="E11" s="252">
        <f t="shared" si="1"/>
        <v>3843.4</v>
      </c>
      <c r="F11" s="253">
        <f t="shared" si="2"/>
        <v>3843.4</v>
      </c>
      <c r="G11" s="254">
        <v>218.8</v>
      </c>
      <c r="H11" s="255">
        <f t="shared" si="3"/>
        <v>223.61</v>
      </c>
      <c r="I11" s="256">
        <f t="shared" si="4"/>
        <v>0</v>
      </c>
      <c r="J11" s="256">
        <f t="shared" si="5"/>
        <v>223.61</v>
      </c>
      <c r="K11" s="164">
        <v>161</v>
      </c>
      <c r="L11" s="257">
        <v>0.03</v>
      </c>
      <c r="M11" s="279">
        <v>449</v>
      </c>
      <c r="N11" s="257">
        <f t="shared" si="6"/>
        <v>4292.4</v>
      </c>
      <c r="O11" s="257">
        <f t="shared" si="7"/>
        <v>13.47</v>
      </c>
      <c r="P11" s="258">
        <f t="shared" si="8"/>
        <v>0.003505</v>
      </c>
      <c r="Q11" s="164">
        <v>54</v>
      </c>
      <c r="R11" s="164">
        <v>76.17</v>
      </c>
      <c r="S11" s="250">
        <f t="shared" si="9"/>
        <v>107</v>
      </c>
      <c r="T11" s="280"/>
      <c r="U11" s="255">
        <f t="shared" si="10"/>
        <v>133.97</v>
      </c>
      <c r="V11" s="260">
        <f t="shared" si="11"/>
        <v>1.25</v>
      </c>
      <c r="W11" s="261"/>
      <c r="X11" s="281" t="s">
        <v>14</v>
      </c>
      <c r="Y11" s="263">
        <v>14.34</v>
      </c>
      <c r="Z11" s="264">
        <f t="shared" si="12"/>
        <v>3206.57</v>
      </c>
      <c r="AA11" s="265">
        <f>AC11*J11/H11</f>
        <v>15.237</v>
      </c>
      <c r="AB11" s="265">
        <f t="shared" si="14"/>
        <v>0</v>
      </c>
      <c r="AC11" s="265">
        <v>15.237</v>
      </c>
      <c r="AD11" s="264">
        <v>991.2</v>
      </c>
      <c r="AE11" s="256">
        <f t="shared" si="15"/>
        <v>15102.91</v>
      </c>
      <c r="AF11" s="256">
        <f t="shared" si="16"/>
        <v>18309.48</v>
      </c>
      <c r="AG11" s="266">
        <f t="shared" si="17"/>
        <v>81.88</v>
      </c>
      <c r="AH11" s="267">
        <f t="shared" si="18"/>
        <v>81.88</v>
      </c>
      <c r="AI11" s="282">
        <v>1590.78</v>
      </c>
      <c r="AJ11" s="277">
        <f t="shared" si="19"/>
        <v>0</v>
      </c>
      <c r="AK11" s="277">
        <f t="shared" si="20"/>
        <v>0</v>
      </c>
      <c r="AL11" s="283">
        <f t="shared" si="21"/>
        <v>0</v>
      </c>
      <c r="AM11" s="279" t="e">
        <f t="shared" si="22"/>
        <v>#DIV/0!</v>
      </c>
      <c r="AN11" s="220">
        <v>149.986</v>
      </c>
      <c r="AO11" s="270">
        <f t="shared" si="23"/>
        <v>149.986</v>
      </c>
      <c r="AP11" s="270">
        <f t="shared" si="24"/>
        <v>0</v>
      </c>
      <c r="AQ11" s="271">
        <v>100</v>
      </c>
      <c r="AR11" s="271">
        <f t="shared" si="25"/>
        <v>89.53965</v>
      </c>
      <c r="AS11" s="272">
        <f t="shared" si="26"/>
        <v>10.46035</v>
      </c>
      <c r="AT11" s="273">
        <f t="shared" si="27"/>
        <v>134.297</v>
      </c>
      <c r="AU11" s="273">
        <f t="shared" si="28"/>
        <v>15.689</v>
      </c>
      <c r="AV11" s="274">
        <f t="shared" si="29"/>
        <v>0.03902</v>
      </c>
      <c r="AW11" s="275">
        <f t="shared" si="30"/>
        <v>0.03494</v>
      </c>
      <c r="AX11" s="275">
        <f t="shared" si="31"/>
        <v>0.00408</v>
      </c>
      <c r="AY11" s="281" t="s">
        <v>14</v>
      </c>
      <c r="AZ11" s="276"/>
      <c r="BA11" s="277">
        <v>991.2</v>
      </c>
      <c r="BB11" s="277">
        <f t="shared" si="32"/>
        <v>148666.12</v>
      </c>
      <c r="BC11" s="277">
        <f t="shared" si="0"/>
        <v>38.68</v>
      </c>
      <c r="BD11" s="270">
        <f t="shared" si="33"/>
        <v>165.223</v>
      </c>
      <c r="BE11" s="270">
        <f t="shared" si="34"/>
        <v>0</v>
      </c>
      <c r="BF11" s="270">
        <f t="shared" si="35"/>
        <v>165.223</v>
      </c>
      <c r="BG11" s="277">
        <f t="shared" si="36"/>
        <v>149.97</v>
      </c>
      <c r="BH11" s="201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</row>
    <row r="12" spans="1:104" ht="15.75">
      <c r="A12" s="160">
        <v>4</v>
      </c>
      <c r="B12" s="278" t="s">
        <v>15</v>
      </c>
      <c r="C12" s="165">
        <v>3379.6</v>
      </c>
      <c r="D12" s="252">
        <v>160.8</v>
      </c>
      <c r="E12" s="252">
        <f t="shared" si="1"/>
        <v>3540.4</v>
      </c>
      <c r="F12" s="253">
        <f t="shared" si="2"/>
        <v>3540.4</v>
      </c>
      <c r="G12" s="254">
        <v>494.4</v>
      </c>
      <c r="H12" s="255">
        <f t="shared" si="3"/>
        <v>505.28</v>
      </c>
      <c r="I12" s="256">
        <f t="shared" si="4"/>
        <v>4.56</v>
      </c>
      <c r="J12" s="256">
        <f t="shared" si="5"/>
        <v>500.71</v>
      </c>
      <c r="K12" s="164">
        <v>137</v>
      </c>
      <c r="L12" s="257">
        <v>0.03</v>
      </c>
      <c r="M12" s="279">
        <v>410</v>
      </c>
      <c r="N12" s="257">
        <f t="shared" si="6"/>
        <v>3950.4</v>
      </c>
      <c r="O12" s="257">
        <f t="shared" si="7"/>
        <v>12.3</v>
      </c>
      <c r="P12" s="258">
        <f t="shared" si="8"/>
        <v>0.003474</v>
      </c>
      <c r="Q12" s="164">
        <v>41</v>
      </c>
      <c r="R12" s="164">
        <v>57.09</v>
      </c>
      <c r="S12" s="250">
        <f t="shared" si="9"/>
        <v>96</v>
      </c>
      <c r="T12" s="280">
        <v>4.006</v>
      </c>
      <c r="U12" s="255">
        <f t="shared" si="10"/>
        <v>431.88</v>
      </c>
      <c r="V12" s="260">
        <f t="shared" si="11"/>
        <v>4.5</v>
      </c>
      <c r="W12" s="261"/>
      <c r="X12" s="281" t="s">
        <v>15</v>
      </c>
      <c r="Y12" s="263">
        <v>14.34</v>
      </c>
      <c r="Z12" s="264">
        <f t="shared" si="12"/>
        <v>7180.18</v>
      </c>
      <c r="AA12" s="265">
        <f t="shared" si="13"/>
        <v>33.481</v>
      </c>
      <c r="AB12" s="265">
        <f t="shared" si="14"/>
        <v>0.305</v>
      </c>
      <c r="AC12" s="265">
        <v>33.787</v>
      </c>
      <c r="AD12" s="264">
        <v>991.2</v>
      </c>
      <c r="AE12" s="256">
        <f t="shared" si="15"/>
        <v>33186.37</v>
      </c>
      <c r="AF12" s="256">
        <f t="shared" si="16"/>
        <v>40366.55</v>
      </c>
      <c r="AG12" s="266">
        <f t="shared" si="17"/>
        <v>80.62</v>
      </c>
      <c r="AH12" s="267">
        <f t="shared" si="18"/>
        <v>80.62</v>
      </c>
      <c r="AI12" s="282">
        <v>1590.78</v>
      </c>
      <c r="AJ12" s="277">
        <f t="shared" si="19"/>
        <v>485.19</v>
      </c>
      <c r="AK12" s="277">
        <f t="shared" si="20"/>
        <v>65.39</v>
      </c>
      <c r="AL12" s="283">
        <f t="shared" si="21"/>
        <v>550.58</v>
      </c>
      <c r="AM12" s="279">
        <f t="shared" si="22"/>
        <v>120.74</v>
      </c>
      <c r="AN12" s="220">
        <v>96.475</v>
      </c>
      <c r="AO12" s="270">
        <f t="shared" si="23"/>
        <v>92.093</v>
      </c>
      <c r="AP12" s="270">
        <f t="shared" si="24"/>
        <v>4.382</v>
      </c>
      <c r="AQ12" s="271">
        <v>100</v>
      </c>
      <c r="AR12" s="271">
        <f t="shared" si="25"/>
        <v>89.6213</v>
      </c>
      <c r="AS12" s="272">
        <f t="shared" si="26"/>
        <v>10.3787</v>
      </c>
      <c r="AT12" s="273">
        <f t="shared" si="27"/>
        <v>86.462</v>
      </c>
      <c r="AU12" s="273">
        <f t="shared" si="28"/>
        <v>10.013</v>
      </c>
      <c r="AV12" s="274">
        <f t="shared" si="29"/>
        <v>0.02725</v>
      </c>
      <c r="AW12" s="275">
        <f t="shared" si="30"/>
        <v>0.02442</v>
      </c>
      <c r="AX12" s="275">
        <f t="shared" si="31"/>
        <v>0.00283</v>
      </c>
      <c r="AY12" s="281" t="s">
        <v>15</v>
      </c>
      <c r="AZ12" s="276"/>
      <c r="BA12" s="277">
        <v>991.2</v>
      </c>
      <c r="BB12" s="277">
        <f t="shared" si="32"/>
        <v>91282.58</v>
      </c>
      <c r="BC12" s="277">
        <f t="shared" si="0"/>
        <v>27.01</v>
      </c>
      <c r="BD12" s="270">
        <f t="shared" si="33"/>
        <v>125.574</v>
      </c>
      <c r="BE12" s="270">
        <f t="shared" si="34"/>
        <v>4.687</v>
      </c>
      <c r="BF12" s="270">
        <f t="shared" si="35"/>
        <v>130.261</v>
      </c>
      <c r="BG12" s="277">
        <f t="shared" si="36"/>
        <v>92.09</v>
      </c>
      <c r="BH12" s="201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</row>
    <row r="13" spans="1:104" ht="15.75">
      <c r="A13" s="160">
        <v>5</v>
      </c>
      <c r="B13" s="278" t="s">
        <v>16</v>
      </c>
      <c r="C13" s="165">
        <v>3831.3</v>
      </c>
      <c r="D13" s="252"/>
      <c r="E13" s="252">
        <f t="shared" si="1"/>
        <v>3831.3</v>
      </c>
      <c r="F13" s="253">
        <f t="shared" si="2"/>
        <v>3831.3</v>
      </c>
      <c r="G13" s="254">
        <v>359.08</v>
      </c>
      <c r="H13" s="255">
        <f t="shared" si="3"/>
        <v>366.98</v>
      </c>
      <c r="I13" s="256">
        <f t="shared" si="4"/>
        <v>0</v>
      </c>
      <c r="J13" s="256">
        <f t="shared" si="5"/>
        <v>366.98</v>
      </c>
      <c r="K13" s="164">
        <v>175</v>
      </c>
      <c r="L13" s="257">
        <v>0.03</v>
      </c>
      <c r="M13" s="279">
        <v>425</v>
      </c>
      <c r="N13" s="257">
        <f t="shared" si="6"/>
        <v>4256.3</v>
      </c>
      <c r="O13" s="257">
        <f t="shared" si="7"/>
        <v>12.75</v>
      </c>
      <c r="P13" s="258">
        <f t="shared" si="8"/>
        <v>0.003328</v>
      </c>
      <c r="Q13" s="164">
        <v>58</v>
      </c>
      <c r="R13" s="164">
        <v>60.88</v>
      </c>
      <c r="S13" s="250">
        <f t="shared" si="9"/>
        <v>117</v>
      </c>
      <c r="T13" s="280"/>
      <c r="U13" s="255">
        <f t="shared" si="10"/>
        <v>293.35</v>
      </c>
      <c r="V13" s="260">
        <f t="shared" si="11"/>
        <v>2.51</v>
      </c>
      <c r="W13" s="261"/>
      <c r="X13" s="281" t="s">
        <v>16</v>
      </c>
      <c r="Y13" s="263">
        <v>14.34</v>
      </c>
      <c r="Z13" s="264">
        <f t="shared" si="12"/>
        <v>5262.49</v>
      </c>
      <c r="AA13" s="265">
        <f t="shared" si="13"/>
        <v>25.007</v>
      </c>
      <c r="AB13" s="265">
        <f t="shared" si="14"/>
        <v>0</v>
      </c>
      <c r="AC13" s="265">
        <v>25.007</v>
      </c>
      <c r="AD13" s="264">
        <v>991.2</v>
      </c>
      <c r="AE13" s="256">
        <f t="shared" si="15"/>
        <v>24786.94</v>
      </c>
      <c r="AF13" s="256">
        <f t="shared" si="16"/>
        <v>30049.43</v>
      </c>
      <c r="AG13" s="266">
        <f t="shared" si="17"/>
        <v>81.88</v>
      </c>
      <c r="AH13" s="267">
        <f t="shared" si="18"/>
        <v>81.88</v>
      </c>
      <c r="AI13" s="282">
        <v>1590.78</v>
      </c>
      <c r="AJ13" s="277">
        <f t="shared" si="19"/>
        <v>0</v>
      </c>
      <c r="AK13" s="277">
        <f t="shared" si="20"/>
        <v>0</v>
      </c>
      <c r="AL13" s="283">
        <f t="shared" si="21"/>
        <v>0</v>
      </c>
      <c r="AM13" s="279" t="e">
        <f t="shared" si="22"/>
        <v>#DIV/0!</v>
      </c>
      <c r="AN13" s="220">
        <v>156.426</v>
      </c>
      <c r="AO13" s="270">
        <f t="shared" si="23"/>
        <v>156.426</v>
      </c>
      <c r="AP13" s="270">
        <f t="shared" si="24"/>
        <v>0</v>
      </c>
      <c r="AQ13" s="271">
        <v>100</v>
      </c>
      <c r="AR13" s="271">
        <f t="shared" si="25"/>
        <v>90.0148</v>
      </c>
      <c r="AS13" s="272">
        <f t="shared" si="26"/>
        <v>9.9852</v>
      </c>
      <c r="AT13" s="273">
        <f t="shared" si="27"/>
        <v>140.807</v>
      </c>
      <c r="AU13" s="273">
        <f t="shared" si="28"/>
        <v>15.619</v>
      </c>
      <c r="AV13" s="274">
        <f t="shared" si="29"/>
        <v>0.04083</v>
      </c>
      <c r="AW13" s="275">
        <f t="shared" si="30"/>
        <v>0.03675</v>
      </c>
      <c r="AX13" s="275">
        <f t="shared" si="31"/>
        <v>0.00408</v>
      </c>
      <c r="AY13" s="281" t="s">
        <v>16</v>
      </c>
      <c r="AZ13" s="276"/>
      <c r="BA13" s="277">
        <v>991.2</v>
      </c>
      <c r="BB13" s="277">
        <f t="shared" si="32"/>
        <v>155049.45</v>
      </c>
      <c r="BC13" s="277">
        <f t="shared" si="0"/>
        <v>40.47</v>
      </c>
      <c r="BD13" s="270">
        <f t="shared" si="33"/>
        <v>181.433</v>
      </c>
      <c r="BE13" s="270">
        <f t="shared" si="34"/>
        <v>0</v>
      </c>
      <c r="BF13" s="270">
        <f t="shared" si="35"/>
        <v>181.433</v>
      </c>
      <c r="BG13" s="277">
        <f t="shared" si="36"/>
        <v>156.43</v>
      </c>
      <c r="BH13" s="201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</row>
    <row r="14" spans="1:104" ht="15.75">
      <c r="A14" s="160">
        <v>6</v>
      </c>
      <c r="B14" s="278" t="s">
        <v>17</v>
      </c>
      <c r="C14" s="165">
        <v>3118.6</v>
      </c>
      <c r="D14" s="252">
        <v>407.2</v>
      </c>
      <c r="E14" s="252">
        <f t="shared" si="1"/>
        <v>3525.8</v>
      </c>
      <c r="F14" s="253">
        <f t="shared" si="2"/>
        <v>3525.8</v>
      </c>
      <c r="G14" s="254">
        <v>287.8</v>
      </c>
      <c r="H14" s="255">
        <f t="shared" si="3"/>
        <v>294.13</v>
      </c>
      <c r="I14" s="256">
        <f t="shared" si="4"/>
        <v>3.13</v>
      </c>
      <c r="J14" s="256">
        <f t="shared" si="5"/>
        <v>291</v>
      </c>
      <c r="K14" s="164">
        <v>122</v>
      </c>
      <c r="L14" s="257">
        <v>0.03</v>
      </c>
      <c r="M14" s="279">
        <v>313.9</v>
      </c>
      <c r="N14" s="257">
        <f t="shared" si="6"/>
        <v>3839.7</v>
      </c>
      <c r="O14" s="257">
        <f t="shared" si="7"/>
        <v>9.42</v>
      </c>
      <c r="P14" s="258">
        <f t="shared" si="8"/>
        <v>0.002672</v>
      </c>
      <c r="Q14" s="164">
        <v>43</v>
      </c>
      <c r="R14" s="164">
        <v>50.24</v>
      </c>
      <c r="S14" s="250">
        <f t="shared" si="9"/>
        <v>79</v>
      </c>
      <c r="T14" s="280">
        <v>2.045</v>
      </c>
      <c r="U14" s="255">
        <f t="shared" si="10"/>
        <v>232.43</v>
      </c>
      <c r="V14" s="260">
        <f t="shared" si="11"/>
        <v>2.94</v>
      </c>
      <c r="W14" s="261"/>
      <c r="X14" s="281" t="s">
        <v>17</v>
      </c>
      <c r="Y14" s="263">
        <v>14.34</v>
      </c>
      <c r="Z14" s="264">
        <f t="shared" si="12"/>
        <v>4172.94</v>
      </c>
      <c r="AA14" s="265">
        <f t="shared" si="13"/>
        <v>19.462</v>
      </c>
      <c r="AB14" s="265">
        <f t="shared" si="14"/>
        <v>0.209</v>
      </c>
      <c r="AC14" s="265">
        <v>19.671</v>
      </c>
      <c r="AD14" s="264">
        <v>991.2</v>
      </c>
      <c r="AE14" s="256">
        <f t="shared" si="15"/>
        <v>19290.73</v>
      </c>
      <c r="AF14" s="256">
        <f t="shared" si="16"/>
        <v>23463.67</v>
      </c>
      <c r="AG14" s="266">
        <f t="shared" si="17"/>
        <v>80.63</v>
      </c>
      <c r="AH14" s="267">
        <f t="shared" si="18"/>
        <v>80.63</v>
      </c>
      <c r="AI14" s="282">
        <v>1590.78</v>
      </c>
      <c r="AJ14" s="277">
        <f t="shared" si="19"/>
        <v>332.47</v>
      </c>
      <c r="AK14" s="277">
        <f t="shared" si="20"/>
        <v>44.88</v>
      </c>
      <c r="AL14" s="283">
        <f t="shared" si="21"/>
        <v>377.35</v>
      </c>
      <c r="AM14" s="279">
        <f t="shared" si="22"/>
        <v>120.56</v>
      </c>
      <c r="AN14" s="220">
        <v>103.074</v>
      </c>
      <c r="AO14" s="270">
        <f t="shared" si="23"/>
        <v>91.172</v>
      </c>
      <c r="AP14" s="270">
        <f t="shared" si="24"/>
        <v>11.902</v>
      </c>
      <c r="AQ14" s="271">
        <v>100</v>
      </c>
      <c r="AR14" s="271">
        <f t="shared" si="25"/>
        <v>91.82488</v>
      </c>
      <c r="AS14" s="272">
        <f t="shared" si="26"/>
        <v>8.17512</v>
      </c>
      <c r="AT14" s="273">
        <f t="shared" si="27"/>
        <v>94.648</v>
      </c>
      <c r="AU14" s="273">
        <f t="shared" si="28"/>
        <v>8.426</v>
      </c>
      <c r="AV14" s="274">
        <f t="shared" si="29"/>
        <v>0.02923</v>
      </c>
      <c r="AW14" s="275">
        <f t="shared" si="30"/>
        <v>0.02684</v>
      </c>
      <c r="AX14" s="275">
        <f t="shared" si="31"/>
        <v>0.00239</v>
      </c>
      <c r="AY14" s="281" t="s">
        <v>17</v>
      </c>
      <c r="AZ14" s="276"/>
      <c r="BA14" s="277">
        <v>991.2</v>
      </c>
      <c r="BB14" s="277">
        <f t="shared" si="32"/>
        <v>90369.69</v>
      </c>
      <c r="BC14" s="277">
        <f t="shared" si="0"/>
        <v>28.98</v>
      </c>
      <c r="BD14" s="270">
        <f t="shared" si="33"/>
        <v>110.634</v>
      </c>
      <c r="BE14" s="270">
        <f t="shared" si="34"/>
        <v>12.111</v>
      </c>
      <c r="BF14" s="270">
        <f t="shared" si="35"/>
        <v>122.745</v>
      </c>
      <c r="BG14" s="277">
        <f t="shared" si="36"/>
        <v>91.16</v>
      </c>
      <c r="BH14" s="201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</row>
    <row r="15" spans="1:104" ht="15.75">
      <c r="A15" s="160">
        <v>7</v>
      </c>
      <c r="B15" s="278" t="s">
        <v>18</v>
      </c>
      <c r="C15" s="165">
        <v>3407.2</v>
      </c>
      <c r="D15" s="252">
        <v>41.3</v>
      </c>
      <c r="E15" s="252">
        <f t="shared" si="1"/>
        <v>3448.5</v>
      </c>
      <c r="F15" s="253">
        <f t="shared" si="2"/>
        <v>3448.5</v>
      </c>
      <c r="G15" s="254">
        <v>455</v>
      </c>
      <c r="H15" s="255">
        <f t="shared" si="3"/>
        <v>465.01</v>
      </c>
      <c r="I15" s="256">
        <f t="shared" si="4"/>
        <v>0.3</v>
      </c>
      <c r="J15" s="256">
        <f t="shared" si="5"/>
        <v>464.71</v>
      </c>
      <c r="K15" s="164">
        <v>129</v>
      </c>
      <c r="L15" s="257">
        <v>0.03</v>
      </c>
      <c r="M15" s="279">
        <v>324</v>
      </c>
      <c r="N15" s="257">
        <f t="shared" si="6"/>
        <v>3772.5</v>
      </c>
      <c r="O15" s="257">
        <f t="shared" si="7"/>
        <v>9.72</v>
      </c>
      <c r="P15" s="258">
        <f t="shared" si="8"/>
        <v>0.002819</v>
      </c>
      <c r="Q15" s="164">
        <v>61</v>
      </c>
      <c r="R15" s="164">
        <v>99.99</v>
      </c>
      <c r="S15" s="250">
        <f t="shared" si="9"/>
        <v>68</v>
      </c>
      <c r="T15" s="280">
        <v>0.183</v>
      </c>
      <c r="U15" s="255">
        <f t="shared" si="10"/>
        <v>355.12</v>
      </c>
      <c r="V15" s="260">
        <f t="shared" si="11"/>
        <v>5.22</v>
      </c>
      <c r="W15" s="261"/>
      <c r="X15" s="281" t="s">
        <v>18</v>
      </c>
      <c r="Y15" s="263">
        <v>14.34</v>
      </c>
      <c r="Z15" s="264">
        <f t="shared" si="12"/>
        <v>6663.94</v>
      </c>
      <c r="AA15" s="265">
        <f t="shared" si="13"/>
        <v>31.163</v>
      </c>
      <c r="AB15" s="265">
        <f t="shared" si="14"/>
        <v>0.02</v>
      </c>
      <c r="AC15" s="265">
        <v>31.183</v>
      </c>
      <c r="AD15" s="264">
        <v>991.2</v>
      </c>
      <c r="AE15" s="256">
        <f t="shared" si="15"/>
        <v>30888.77</v>
      </c>
      <c r="AF15" s="256">
        <f t="shared" si="16"/>
        <v>37552.71</v>
      </c>
      <c r="AG15" s="266">
        <f t="shared" si="17"/>
        <v>80.81</v>
      </c>
      <c r="AH15" s="267">
        <f t="shared" si="18"/>
        <v>80.81</v>
      </c>
      <c r="AI15" s="282">
        <v>1590.78</v>
      </c>
      <c r="AJ15" s="277">
        <f t="shared" si="19"/>
        <v>31.82</v>
      </c>
      <c r="AK15" s="277">
        <f t="shared" si="20"/>
        <v>4.3</v>
      </c>
      <c r="AL15" s="283">
        <f t="shared" si="21"/>
        <v>36.12</v>
      </c>
      <c r="AM15" s="279">
        <f t="shared" si="22"/>
        <v>120.4</v>
      </c>
      <c r="AN15" s="220">
        <v>101.545</v>
      </c>
      <c r="AO15" s="270">
        <f t="shared" si="23"/>
        <v>100.329</v>
      </c>
      <c r="AP15" s="270">
        <f t="shared" si="24"/>
        <v>1.216</v>
      </c>
      <c r="AQ15" s="271">
        <v>100</v>
      </c>
      <c r="AR15" s="271">
        <f t="shared" si="25"/>
        <v>91.41153</v>
      </c>
      <c r="AS15" s="272">
        <f t="shared" si="26"/>
        <v>8.58847</v>
      </c>
      <c r="AT15" s="273">
        <f t="shared" si="27"/>
        <v>92.824</v>
      </c>
      <c r="AU15" s="273">
        <f t="shared" si="28"/>
        <v>8.721</v>
      </c>
      <c r="AV15" s="274">
        <f t="shared" si="29"/>
        <v>0.02945</v>
      </c>
      <c r="AW15" s="275">
        <f t="shared" si="30"/>
        <v>0.02692</v>
      </c>
      <c r="AX15" s="275">
        <f t="shared" si="31"/>
        <v>0.00253</v>
      </c>
      <c r="AY15" s="281" t="s">
        <v>18</v>
      </c>
      <c r="AZ15" s="276"/>
      <c r="BA15" s="277">
        <v>991.2</v>
      </c>
      <c r="BB15" s="277">
        <f t="shared" si="32"/>
        <v>99446.1</v>
      </c>
      <c r="BC15" s="277">
        <f t="shared" si="0"/>
        <v>29.19</v>
      </c>
      <c r="BD15" s="270">
        <f t="shared" si="33"/>
        <v>131.492</v>
      </c>
      <c r="BE15" s="270">
        <f t="shared" si="34"/>
        <v>1.236</v>
      </c>
      <c r="BF15" s="270">
        <f t="shared" si="35"/>
        <v>132.728</v>
      </c>
      <c r="BG15" s="277">
        <f t="shared" si="36"/>
        <v>100.34</v>
      </c>
      <c r="BH15" s="201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</row>
    <row r="16" spans="1:104" ht="15.75">
      <c r="A16" s="160">
        <v>8</v>
      </c>
      <c r="B16" s="278" t="s">
        <v>19</v>
      </c>
      <c r="C16" s="165">
        <v>3124</v>
      </c>
      <c r="D16" s="252">
        <v>360.5</v>
      </c>
      <c r="E16" s="252">
        <f t="shared" si="1"/>
        <v>3484.5</v>
      </c>
      <c r="F16" s="253">
        <f t="shared" si="2"/>
        <v>3484.5</v>
      </c>
      <c r="G16" s="254">
        <v>231.3</v>
      </c>
      <c r="H16" s="255">
        <f t="shared" si="3"/>
        <v>236.39</v>
      </c>
      <c r="I16" s="256">
        <f t="shared" si="4"/>
        <v>2.24</v>
      </c>
      <c r="J16" s="256">
        <f t="shared" si="5"/>
        <v>234.15</v>
      </c>
      <c r="K16" s="164">
        <v>137</v>
      </c>
      <c r="L16" s="257">
        <v>0.03</v>
      </c>
      <c r="M16" s="279">
        <v>308</v>
      </c>
      <c r="N16" s="257">
        <f t="shared" si="6"/>
        <v>3792.5</v>
      </c>
      <c r="O16" s="257">
        <f t="shared" si="7"/>
        <v>9.24</v>
      </c>
      <c r="P16" s="258">
        <f t="shared" si="8"/>
        <v>0.002652</v>
      </c>
      <c r="Q16" s="164">
        <v>63</v>
      </c>
      <c r="R16" s="164">
        <v>59.02</v>
      </c>
      <c r="S16" s="250">
        <f t="shared" si="9"/>
        <v>74</v>
      </c>
      <c r="T16" s="280">
        <v>1.281</v>
      </c>
      <c r="U16" s="255">
        <f t="shared" si="10"/>
        <v>166.85</v>
      </c>
      <c r="V16" s="260">
        <f t="shared" si="11"/>
        <v>2.25</v>
      </c>
      <c r="W16" s="261"/>
      <c r="X16" s="281" t="s">
        <v>19</v>
      </c>
      <c r="Y16" s="263">
        <v>14.34</v>
      </c>
      <c r="Z16" s="264">
        <f t="shared" si="12"/>
        <v>3357.71</v>
      </c>
      <c r="AA16" s="265">
        <f t="shared" si="13"/>
        <v>15.861</v>
      </c>
      <c r="AB16" s="265">
        <f t="shared" si="14"/>
        <v>0.152</v>
      </c>
      <c r="AC16" s="265">
        <v>16.013</v>
      </c>
      <c r="AD16" s="264">
        <v>991.2</v>
      </c>
      <c r="AE16" s="256">
        <f t="shared" si="15"/>
        <v>15721.42</v>
      </c>
      <c r="AF16" s="256">
        <f t="shared" si="16"/>
        <v>19079.13</v>
      </c>
      <c r="AG16" s="266">
        <f t="shared" si="17"/>
        <v>81.48</v>
      </c>
      <c r="AH16" s="267">
        <f t="shared" si="18"/>
        <v>81.48</v>
      </c>
      <c r="AI16" s="282">
        <v>1590.78</v>
      </c>
      <c r="AJ16" s="277">
        <f t="shared" si="19"/>
        <v>241.8</v>
      </c>
      <c r="AK16" s="277">
        <f t="shared" si="20"/>
        <v>32.12</v>
      </c>
      <c r="AL16" s="283">
        <f t="shared" si="21"/>
        <v>273.92</v>
      </c>
      <c r="AM16" s="279">
        <f t="shared" si="22"/>
        <v>122.29</v>
      </c>
      <c r="AN16" s="220">
        <v>102.291</v>
      </c>
      <c r="AO16" s="270">
        <f t="shared" si="23"/>
        <v>91.71</v>
      </c>
      <c r="AP16" s="270">
        <f t="shared" si="24"/>
        <v>10.581</v>
      </c>
      <c r="AQ16" s="271">
        <v>100</v>
      </c>
      <c r="AR16" s="271">
        <f t="shared" si="25"/>
        <v>91.87871</v>
      </c>
      <c r="AS16" s="272">
        <f t="shared" si="26"/>
        <v>8.12129</v>
      </c>
      <c r="AT16" s="273">
        <f t="shared" si="27"/>
        <v>93.984</v>
      </c>
      <c r="AU16" s="273">
        <f t="shared" si="28"/>
        <v>8.307</v>
      </c>
      <c r="AV16" s="274">
        <f t="shared" si="29"/>
        <v>0.02936</v>
      </c>
      <c r="AW16" s="275">
        <f t="shared" si="30"/>
        <v>0.02697</v>
      </c>
      <c r="AX16" s="275">
        <f t="shared" si="31"/>
        <v>0.00238</v>
      </c>
      <c r="AY16" s="281" t="s">
        <v>19</v>
      </c>
      <c r="AZ16" s="276"/>
      <c r="BA16" s="277">
        <v>991.2</v>
      </c>
      <c r="BB16" s="277">
        <f t="shared" si="32"/>
        <v>90902.95</v>
      </c>
      <c r="BC16" s="277">
        <f t="shared" si="0"/>
        <v>29.1</v>
      </c>
      <c r="BD16" s="270">
        <f t="shared" si="33"/>
        <v>107.571</v>
      </c>
      <c r="BE16" s="270">
        <f t="shared" si="34"/>
        <v>10.733</v>
      </c>
      <c r="BF16" s="270">
        <f t="shared" si="35"/>
        <v>118.304</v>
      </c>
      <c r="BG16" s="277">
        <f t="shared" si="36"/>
        <v>91.72</v>
      </c>
      <c r="BH16" s="201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</row>
    <row r="17" spans="1:104" ht="15.75">
      <c r="A17" s="160">
        <v>9</v>
      </c>
      <c r="B17" s="278" t="s">
        <v>20</v>
      </c>
      <c r="C17" s="165">
        <v>3859.3</v>
      </c>
      <c r="D17" s="252"/>
      <c r="E17" s="252">
        <f t="shared" si="1"/>
        <v>3859.3</v>
      </c>
      <c r="F17" s="253">
        <f t="shared" si="2"/>
        <v>3859.3</v>
      </c>
      <c r="G17" s="254">
        <v>248.3</v>
      </c>
      <c r="H17" s="255">
        <f t="shared" si="3"/>
        <v>253.76</v>
      </c>
      <c r="I17" s="256">
        <f t="shared" si="4"/>
        <v>0</v>
      </c>
      <c r="J17" s="256">
        <f t="shared" si="5"/>
        <v>253.76</v>
      </c>
      <c r="K17" s="164">
        <v>142</v>
      </c>
      <c r="L17" s="257">
        <v>0.03</v>
      </c>
      <c r="M17" s="279">
        <v>434</v>
      </c>
      <c r="N17" s="257">
        <f t="shared" si="6"/>
        <v>4293.3</v>
      </c>
      <c r="O17" s="257">
        <f t="shared" si="7"/>
        <v>13.02</v>
      </c>
      <c r="P17" s="258">
        <f t="shared" si="8"/>
        <v>0.003374</v>
      </c>
      <c r="Q17" s="164">
        <v>62</v>
      </c>
      <c r="R17" s="164">
        <v>70.61</v>
      </c>
      <c r="S17" s="250">
        <f t="shared" si="9"/>
        <v>80</v>
      </c>
      <c r="T17" s="280"/>
      <c r="U17" s="255">
        <f t="shared" si="10"/>
        <v>170.13</v>
      </c>
      <c r="V17" s="260">
        <f>U17/S17</f>
        <v>2.13</v>
      </c>
      <c r="W17" s="261"/>
      <c r="X17" s="281" t="s">
        <v>20</v>
      </c>
      <c r="Y17" s="263">
        <v>14.34</v>
      </c>
      <c r="Z17" s="264">
        <f t="shared" si="12"/>
        <v>3638.92</v>
      </c>
      <c r="AA17" s="265">
        <f t="shared" si="13"/>
        <v>17.038</v>
      </c>
      <c r="AB17" s="265">
        <f t="shared" si="14"/>
        <v>0</v>
      </c>
      <c r="AC17" s="265">
        <v>17.038</v>
      </c>
      <c r="AD17" s="264">
        <v>991.2</v>
      </c>
      <c r="AE17" s="256">
        <f t="shared" si="15"/>
        <v>16888.07</v>
      </c>
      <c r="AF17" s="256">
        <f t="shared" si="16"/>
        <v>20526.99</v>
      </c>
      <c r="AG17" s="266">
        <f t="shared" si="17"/>
        <v>80.89</v>
      </c>
      <c r="AH17" s="267">
        <f t="shared" si="18"/>
        <v>80.89</v>
      </c>
      <c r="AI17" s="282">
        <v>1590.78</v>
      </c>
      <c r="AJ17" s="277">
        <f t="shared" si="19"/>
        <v>0</v>
      </c>
      <c r="AK17" s="277">
        <f t="shared" si="20"/>
        <v>0</v>
      </c>
      <c r="AL17" s="283">
        <f t="shared" si="21"/>
        <v>0</v>
      </c>
      <c r="AM17" s="279" t="e">
        <f t="shared" si="22"/>
        <v>#DIV/0!</v>
      </c>
      <c r="AN17" s="220">
        <v>131.733</v>
      </c>
      <c r="AO17" s="270">
        <f t="shared" si="23"/>
        <v>131.733</v>
      </c>
      <c r="AP17" s="270">
        <f t="shared" si="24"/>
        <v>0</v>
      </c>
      <c r="AQ17" s="271">
        <v>100</v>
      </c>
      <c r="AR17" s="271">
        <f t="shared" si="25"/>
        <v>89.89123</v>
      </c>
      <c r="AS17" s="272">
        <f t="shared" si="26"/>
        <v>10.10877</v>
      </c>
      <c r="AT17" s="273">
        <f t="shared" si="27"/>
        <v>118.416</v>
      </c>
      <c r="AU17" s="273">
        <f t="shared" si="28"/>
        <v>13.317</v>
      </c>
      <c r="AV17" s="274">
        <f t="shared" si="29"/>
        <v>0.03413</v>
      </c>
      <c r="AW17" s="275">
        <f t="shared" si="30"/>
        <v>0.03068</v>
      </c>
      <c r="AX17" s="275">
        <f t="shared" si="31"/>
        <v>0.00345</v>
      </c>
      <c r="AY17" s="281" t="s">
        <v>20</v>
      </c>
      <c r="AZ17" s="276"/>
      <c r="BA17" s="277">
        <v>991.2</v>
      </c>
      <c r="BB17" s="277">
        <f t="shared" si="32"/>
        <v>130573.75</v>
      </c>
      <c r="BC17" s="277">
        <f t="shared" si="0"/>
        <v>33.83</v>
      </c>
      <c r="BD17" s="270">
        <f t="shared" si="33"/>
        <v>148.771</v>
      </c>
      <c r="BE17" s="270">
        <f t="shared" si="34"/>
        <v>0</v>
      </c>
      <c r="BF17" s="270">
        <f t="shared" si="35"/>
        <v>148.771</v>
      </c>
      <c r="BG17" s="277">
        <f t="shared" si="36"/>
        <v>131.72</v>
      </c>
      <c r="BH17" s="201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</row>
    <row r="18" spans="1:104" ht="15.75">
      <c r="A18" s="160">
        <v>10</v>
      </c>
      <c r="B18" s="278" t="s">
        <v>21</v>
      </c>
      <c r="C18" s="165">
        <v>3216.8</v>
      </c>
      <c r="D18" s="252"/>
      <c r="E18" s="252">
        <f t="shared" si="1"/>
        <v>3216.8</v>
      </c>
      <c r="F18" s="253">
        <f t="shared" si="2"/>
        <v>3216.8</v>
      </c>
      <c r="G18" s="254">
        <v>317.8</v>
      </c>
      <c r="H18" s="255">
        <f t="shared" si="3"/>
        <v>324.79</v>
      </c>
      <c r="I18" s="256">
        <f t="shared" si="4"/>
        <v>0</v>
      </c>
      <c r="J18" s="256">
        <f t="shared" si="5"/>
        <v>324.79</v>
      </c>
      <c r="K18" s="164">
        <v>150</v>
      </c>
      <c r="L18" s="257">
        <v>0.03</v>
      </c>
      <c r="M18" s="279">
        <v>278.5</v>
      </c>
      <c r="N18" s="257">
        <f t="shared" si="6"/>
        <v>3495.3</v>
      </c>
      <c r="O18" s="257">
        <f t="shared" si="7"/>
        <v>8.36</v>
      </c>
      <c r="P18" s="258">
        <f t="shared" si="8"/>
        <v>0.002599</v>
      </c>
      <c r="Q18" s="164">
        <v>63</v>
      </c>
      <c r="R18" s="164">
        <v>66.62</v>
      </c>
      <c r="S18" s="250">
        <f t="shared" si="9"/>
        <v>87</v>
      </c>
      <c r="T18" s="280"/>
      <c r="U18" s="255">
        <f t="shared" si="10"/>
        <v>249.81</v>
      </c>
      <c r="V18" s="260">
        <f t="shared" si="11"/>
        <v>2.87</v>
      </c>
      <c r="W18" s="261"/>
      <c r="X18" s="281" t="s">
        <v>21</v>
      </c>
      <c r="Y18" s="263">
        <v>14.34</v>
      </c>
      <c r="Z18" s="264">
        <f t="shared" si="12"/>
        <v>4657.49</v>
      </c>
      <c r="AA18" s="265">
        <f t="shared" si="13"/>
        <v>21.912</v>
      </c>
      <c r="AB18" s="265">
        <f t="shared" si="14"/>
        <v>0</v>
      </c>
      <c r="AC18" s="265">
        <v>21.912</v>
      </c>
      <c r="AD18" s="264">
        <v>991.2</v>
      </c>
      <c r="AE18" s="256">
        <f t="shared" si="15"/>
        <v>21719.17</v>
      </c>
      <c r="AF18" s="256">
        <f t="shared" si="16"/>
        <v>26376.66</v>
      </c>
      <c r="AG18" s="266">
        <f t="shared" si="17"/>
        <v>81.21</v>
      </c>
      <c r="AH18" s="267">
        <f t="shared" si="18"/>
        <v>81.21</v>
      </c>
      <c r="AI18" s="282">
        <v>1590.78</v>
      </c>
      <c r="AJ18" s="277">
        <f t="shared" si="19"/>
        <v>0</v>
      </c>
      <c r="AK18" s="277">
        <f t="shared" si="20"/>
        <v>0</v>
      </c>
      <c r="AL18" s="283">
        <f t="shared" si="21"/>
        <v>0</v>
      </c>
      <c r="AM18" s="279" t="e">
        <f t="shared" si="22"/>
        <v>#DIV/0!</v>
      </c>
      <c r="AN18" s="220">
        <v>113.115</v>
      </c>
      <c r="AO18" s="270">
        <f t="shared" si="23"/>
        <v>113.115</v>
      </c>
      <c r="AP18" s="270">
        <f t="shared" si="24"/>
        <v>0</v>
      </c>
      <c r="AQ18" s="271">
        <v>100</v>
      </c>
      <c r="AR18" s="271">
        <f t="shared" si="25"/>
        <v>92.03216</v>
      </c>
      <c r="AS18" s="272">
        <f t="shared" si="26"/>
        <v>7.96784</v>
      </c>
      <c r="AT18" s="273">
        <f t="shared" si="27"/>
        <v>104.102</v>
      </c>
      <c r="AU18" s="273">
        <f t="shared" si="28"/>
        <v>9.013</v>
      </c>
      <c r="AV18" s="274">
        <f t="shared" si="29"/>
        <v>0.03516</v>
      </c>
      <c r="AW18" s="275">
        <f t="shared" si="30"/>
        <v>0.03236</v>
      </c>
      <c r="AX18" s="275">
        <f t="shared" si="31"/>
        <v>0.0028</v>
      </c>
      <c r="AY18" s="281" t="s">
        <v>21</v>
      </c>
      <c r="AZ18" s="276"/>
      <c r="BA18" s="277">
        <v>991.2</v>
      </c>
      <c r="BB18" s="277">
        <f t="shared" si="32"/>
        <v>112119.59</v>
      </c>
      <c r="BC18" s="277">
        <f t="shared" si="0"/>
        <v>34.85</v>
      </c>
      <c r="BD18" s="270">
        <f t="shared" si="33"/>
        <v>135.027</v>
      </c>
      <c r="BE18" s="270">
        <f t="shared" si="34"/>
        <v>0</v>
      </c>
      <c r="BF18" s="270">
        <f t="shared" si="35"/>
        <v>135.027</v>
      </c>
      <c r="BG18" s="277">
        <f t="shared" si="36"/>
        <v>113.1</v>
      </c>
      <c r="BH18" s="201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</row>
    <row r="19" spans="1:104" ht="15.75">
      <c r="A19" s="160">
        <v>11</v>
      </c>
      <c r="B19" s="278" t="s">
        <v>22</v>
      </c>
      <c r="C19" s="165">
        <v>3452.8</v>
      </c>
      <c r="D19" s="252"/>
      <c r="E19" s="252">
        <f t="shared" si="1"/>
        <v>3452.8</v>
      </c>
      <c r="F19" s="253">
        <f t="shared" si="2"/>
        <v>3452.8</v>
      </c>
      <c r="G19" s="254">
        <v>422.6</v>
      </c>
      <c r="H19" s="255">
        <f t="shared" si="3"/>
        <v>431.9</v>
      </c>
      <c r="I19" s="256">
        <f t="shared" si="4"/>
        <v>0</v>
      </c>
      <c r="J19" s="256">
        <f t="shared" si="5"/>
        <v>431.9</v>
      </c>
      <c r="K19" s="164">
        <v>141</v>
      </c>
      <c r="L19" s="257">
        <v>0.03</v>
      </c>
      <c r="M19" s="279">
        <v>310.9</v>
      </c>
      <c r="N19" s="257">
        <f t="shared" si="6"/>
        <v>3763.7</v>
      </c>
      <c r="O19" s="257">
        <f t="shared" si="7"/>
        <v>9.33</v>
      </c>
      <c r="P19" s="258">
        <f t="shared" si="8"/>
        <v>0.002702</v>
      </c>
      <c r="Q19" s="164">
        <v>46</v>
      </c>
      <c r="R19" s="164">
        <v>50.63</v>
      </c>
      <c r="S19" s="250">
        <f t="shared" si="9"/>
        <v>95</v>
      </c>
      <c r="T19" s="280"/>
      <c r="U19" s="255">
        <f t="shared" si="10"/>
        <v>371.94</v>
      </c>
      <c r="V19" s="260">
        <f t="shared" si="11"/>
        <v>3.92</v>
      </c>
      <c r="W19" s="261"/>
      <c r="X19" s="281" t="s">
        <v>22</v>
      </c>
      <c r="Y19" s="263">
        <v>14.34</v>
      </c>
      <c r="Z19" s="264">
        <f t="shared" si="12"/>
        <v>6193.45</v>
      </c>
      <c r="AA19" s="265">
        <f t="shared" si="13"/>
        <v>32.418</v>
      </c>
      <c r="AB19" s="265">
        <f t="shared" si="14"/>
        <v>0</v>
      </c>
      <c r="AC19" s="265">
        <v>32.418</v>
      </c>
      <c r="AD19" s="264">
        <v>991.2</v>
      </c>
      <c r="AE19" s="256">
        <f t="shared" si="15"/>
        <v>32132.72</v>
      </c>
      <c r="AF19" s="256">
        <f t="shared" si="16"/>
        <v>38326.17</v>
      </c>
      <c r="AG19" s="266">
        <f t="shared" si="17"/>
        <v>88.74</v>
      </c>
      <c r="AH19" s="267">
        <f t="shared" si="18"/>
        <v>88.74</v>
      </c>
      <c r="AI19" s="282">
        <v>1590.78</v>
      </c>
      <c r="AJ19" s="277">
        <f t="shared" si="19"/>
        <v>0</v>
      </c>
      <c r="AK19" s="277">
        <f t="shared" si="20"/>
        <v>0</v>
      </c>
      <c r="AL19" s="283">
        <f t="shared" si="21"/>
        <v>0</v>
      </c>
      <c r="AM19" s="279" t="e">
        <f t="shared" si="22"/>
        <v>#DIV/0!</v>
      </c>
      <c r="AN19" s="220">
        <v>110.737</v>
      </c>
      <c r="AO19" s="270">
        <f t="shared" si="23"/>
        <v>110.737</v>
      </c>
      <c r="AP19" s="270">
        <f t="shared" si="24"/>
        <v>0</v>
      </c>
      <c r="AQ19" s="271">
        <v>100</v>
      </c>
      <c r="AR19" s="271">
        <f t="shared" si="25"/>
        <v>91.73951</v>
      </c>
      <c r="AS19" s="272">
        <f t="shared" si="26"/>
        <v>8.26049</v>
      </c>
      <c r="AT19" s="273">
        <f t="shared" si="27"/>
        <v>101.59</v>
      </c>
      <c r="AU19" s="273">
        <f t="shared" si="28"/>
        <v>9.147</v>
      </c>
      <c r="AV19" s="274">
        <f t="shared" si="29"/>
        <v>0.03207</v>
      </c>
      <c r="AW19" s="275">
        <f t="shared" si="30"/>
        <v>0.02942</v>
      </c>
      <c r="AX19" s="275">
        <f t="shared" si="31"/>
        <v>0.00265</v>
      </c>
      <c r="AY19" s="281" t="s">
        <v>22</v>
      </c>
      <c r="AZ19" s="276"/>
      <c r="BA19" s="277">
        <v>991.2</v>
      </c>
      <c r="BB19" s="277">
        <f t="shared" si="32"/>
        <v>109762.51</v>
      </c>
      <c r="BC19" s="277">
        <f t="shared" si="0"/>
        <v>31.79</v>
      </c>
      <c r="BD19" s="270">
        <f t="shared" si="33"/>
        <v>143.155</v>
      </c>
      <c r="BE19" s="270">
        <f t="shared" si="34"/>
        <v>0</v>
      </c>
      <c r="BF19" s="270">
        <f t="shared" si="35"/>
        <v>143.155</v>
      </c>
      <c r="BG19" s="277">
        <f t="shared" si="36"/>
        <v>110.73</v>
      </c>
      <c r="BH19" s="201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</row>
    <row r="20" spans="1:104" ht="15.75">
      <c r="A20" s="160">
        <v>12</v>
      </c>
      <c r="B20" s="278" t="s">
        <v>23</v>
      </c>
      <c r="C20" s="165">
        <v>3455.9</v>
      </c>
      <c r="D20" s="252"/>
      <c r="E20" s="252">
        <f t="shared" si="1"/>
        <v>3455.9</v>
      </c>
      <c r="F20" s="253">
        <f t="shared" si="2"/>
        <v>3455.9</v>
      </c>
      <c r="G20" s="254">
        <v>312.6</v>
      </c>
      <c r="H20" s="255">
        <f t="shared" si="3"/>
        <v>319.48</v>
      </c>
      <c r="I20" s="256">
        <f t="shared" si="4"/>
        <v>0</v>
      </c>
      <c r="J20" s="256">
        <f t="shared" si="5"/>
        <v>319.48</v>
      </c>
      <c r="K20" s="164">
        <v>142</v>
      </c>
      <c r="L20" s="257">
        <v>0.03</v>
      </c>
      <c r="M20" s="279">
        <v>322</v>
      </c>
      <c r="N20" s="257">
        <f t="shared" si="6"/>
        <v>3777.9</v>
      </c>
      <c r="O20" s="257">
        <f t="shared" si="7"/>
        <v>9.66</v>
      </c>
      <c r="P20" s="258">
        <f t="shared" si="8"/>
        <v>0.002795</v>
      </c>
      <c r="Q20" s="164">
        <v>35</v>
      </c>
      <c r="R20" s="164">
        <v>42.54</v>
      </c>
      <c r="S20" s="250">
        <f t="shared" si="9"/>
        <v>107</v>
      </c>
      <c r="T20" s="280"/>
      <c r="U20" s="255">
        <f t="shared" si="10"/>
        <v>267.28</v>
      </c>
      <c r="V20" s="260">
        <f t="shared" si="11"/>
        <v>2.5</v>
      </c>
      <c r="W20" s="261"/>
      <c r="X20" s="281" t="s">
        <v>23</v>
      </c>
      <c r="Y20" s="263">
        <v>14.34</v>
      </c>
      <c r="Z20" s="264">
        <f t="shared" si="12"/>
        <v>4581.34</v>
      </c>
      <c r="AA20" s="265">
        <f t="shared" si="13"/>
        <v>21.359</v>
      </c>
      <c r="AB20" s="265">
        <f t="shared" si="14"/>
        <v>0</v>
      </c>
      <c r="AC20" s="265">
        <v>21.359</v>
      </c>
      <c r="AD20" s="264">
        <v>991.2</v>
      </c>
      <c r="AE20" s="256">
        <f t="shared" si="15"/>
        <v>21171.04</v>
      </c>
      <c r="AF20" s="256">
        <f t="shared" si="16"/>
        <v>25752.38</v>
      </c>
      <c r="AG20" s="266">
        <f t="shared" si="17"/>
        <v>80.61</v>
      </c>
      <c r="AH20" s="267">
        <f t="shared" si="18"/>
        <v>80.61</v>
      </c>
      <c r="AI20" s="282">
        <v>1590.78</v>
      </c>
      <c r="AJ20" s="277">
        <f t="shared" si="19"/>
        <v>0</v>
      </c>
      <c r="AK20" s="277">
        <f t="shared" si="20"/>
        <v>0</v>
      </c>
      <c r="AL20" s="283">
        <f t="shared" si="21"/>
        <v>0</v>
      </c>
      <c r="AM20" s="279" t="e">
        <f t="shared" si="22"/>
        <v>#DIV/0!</v>
      </c>
      <c r="AN20" s="220">
        <v>97.006</v>
      </c>
      <c r="AO20" s="270">
        <f t="shared" si="23"/>
        <v>97.006</v>
      </c>
      <c r="AP20" s="270">
        <f t="shared" si="24"/>
        <v>0</v>
      </c>
      <c r="AQ20" s="271">
        <v>100</v>
      </c>
      <c r="AR20" s="271">
        <f t="shared" si="25"/>
        <v>91.47675</v>
      </c>
      <c r="AS20" s="272">
        <f t="shared" si="26"/>
        <v>8.52325</v>
      </c>
      <c r="AT20" s="273">
        <f t="shared" si="27"/>
        <v>88.738</v>
      </c>
      <c r="AU20" s="273">
        <f t="shared" si="28"/>
        <v>8.268</v>
      </c>
      <c r="AV20" s="274">
        <f t="shared" si="29"/>
        <v>0.02807</v>
      </c>
      <c r="AW20" s="275">
        <f t="shared" si="30"/>
        <v>0.02568</v>
      </c>
      <c r="AX20" s="275">
        <f t="shared" si="31"/>
        <v>0.00239</v>
      </c>
      <c r="AY20" s="281" t="s">
        <v>23</v>
      </c>
      <c r="AZ20" s="276"/>
      <c r="BA20" s="277">
        <v>991.2</v>
      </c>
      <c r="BB20" s="277">
        <f t="shared" si="32"/>
        <v>96152.35</v>
      </c>
      <c r="BC20" s="277">
        <f t="shared" si="0"/>
        <v>27.82</v>
      </c>
      <c r="BD20" s="270">
        <f t="shared" si="33"/>
        <v>118.365</v>
      </c>
      <c r="BE20" s="270">
        <f t="shared" si="34"/>
        <v>0</v>
      </c>
      <c r="BF20" s="270">
        <f t="shared" si="35"/>
        <v>118.365</v>
      </c>
      <c r="BG20" s="277">
        <f t="shared" si="36"/>
        <v>97.01</v>
      </c>
      <c r="BH20" s="201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</row>
    <row r="21" spans="1:104" ht="15.75">
      <c r="A21" s="160">
        <v>13</v>
      </c>
      <c r="B21" s="278" t="s">
        <v>24</v>
      </c>
      <c r="C21" s="165">
        <v>3315.2</v>
      </c>
      <c r="D21" s="252">
        <v>116.9</v>
      </c>
      <c r="E21" s="252">
        <f t="shared" si="1"/>
        <v>3432.1</v>
      </c>
      <c r="F21" s="253">
        <f t="shared" si="2"/>
        <v>3432.1</v>
      </c>
      <c r="G21" s="254">
        <v>390.1</v>
      </c>
      <c r="H21" s="255">
        <f t="shared" si="3"/>
        <v>398.68</v>
      </c>
      <c r="I21" s="256">
        <f t="shared" si="4"/>
        <v>0.58</v>
      </c>
      <c r="J21" s="256">
        <f t="shared" si="5"/>
        <v>398.09</v>
      </c>
      <c r="K21" s="164">
        <v>123</v>
      </c>
      <c r="L21" s="257">
        <v>0.03</v>
      </c>
      <c r="M21" s="279">
        <v>307.2</v>
      </c>
      <c r="N21" s="257">
        <f t="shared" si="6"/>
        <v>3739.3</v>
      </c>
      <c r="O21" s="257">
        <f t="shared" si="7"/>
        <v>9.22</v>
      </c>
      <c r="P21" s="258">
        <f t="shared" si="8"/>
        <v>0.002686</v>
      </c>
      <c r="Q21" s="164">
        <v>41</v>
      </c>
      <c r="R21" s="164">
        <v>55.98</v>
      </c>
      <c r="S21" s="250">
        <f t="shared" si="9"/>
        <v>82</v>
      </c>
      <c r="T21" s="280">
        <v>0.271</v>
      </c>
      <c r="U21" s="255">
        <f t="shared" si="10"/>
        <v>333.21</v>
      </c>
      <c r="V21" s="260">
        <f t="shared" si="11"/>
        <v>4.06</v>
      </c>
      <c r="W21" s="261"/>
      <c r="X21" s="281" t="s">
        <v>24</v>
      </c>
      <c r="Y21" s="263">
        <v>14.34</v>
      </c>
      <c r="Z21" s="264">
        <f t="shared" si="12"/>
        <v>5708.61</v>
      </c>
      <c r="AA21" s="265">
        <f t="shared" si="13"/>
        <v>26.471</v>
      </c>
      <c r="AB21" s="265">
        <f t="shared" si="14"/>
        <v>0.039</v>
      </c>
      <c r="AC21" s="265">
        <v>26.51</v>
      </c>
      <c r="AD21" s="264">
        <v>991.2</v>
      </c>
      <c r="AE21" s="256">
        <f t="shared" si="15"/>
        <v>26238.06</v>
      </c>
      <c r="AF21" s="256">
        <f t="shared" si="16"/>
        <v>31946.67</v>
      </c>
      <c r="AG21" s="266">
        <f t="shared" si="17"/>
        <v>80.25</v>
      </c>
      <c r="AH21" s="267">
        <f t="shared" si="18"/>
        <v>80.25</v>
      </c>
      <c r="AI21" s="282">
        <v>1590.78</v>
      </c>
      <c r="AJ21" s="277">
        <f t="shared" si="19"/>
        <v>62.04</v>
      </c>
      <c r="AK21" s="277">
        <f t="shared" si="20"/>
        <v>8.32</v>
      </c>
      <c r="AL21" s="283">
        <f t="shared" si="21"/>
        <v>70.36</v>
      </c>
      <c r="AM21" s="279">
        <f t="shared" si="22"/>
        <v>121.31</v>
      </c>
      <c r="AN21" s="220">
        <v>114.91</v>
      </c>
      <c r="AO21" s="270">
        <f t="shared" si="23"/>
        <v>110.996</v>
      </c>
      <c r="AP21" s="270">
        <f t="shared" si="24"/>
        <v>3.914</v>
      </c>
      <c r="AQ21" s="271">
        <v>100</v>
      </c>
      <c r="AR21" s="271">
        <f t="shared" si="25"/>
        <v>91.78456</v>
      </c>
      <c r="AS21" s="272">
        <f t="shared" si="26"/>
        <v>8.21544</v>
      </c>
      <c r="AT21" s="273">
        <f t="shared" si="27"/>
        <v>105.47</v>
      </c>
      <c r="AU21" s="273">
        <f t="shared" si="28"/>
        <v>9.44</v>
      </c>
      <c r="AV21" s="274">
        <f t="shared" si="29"/>
        <v>0.03348</v>
      </c>
      <c r="AW21" s="275">
        <f t="shared" si="30"/>
        <v>0.03073</v>
      </c>
      <c r="AX21" s="275">
        <f t="shared" si="31"/>
        <v>0.00275</v>
      </c>
      <c r="AY21" s="281" t="s">
        <v>24</v>
      </c>
      <c r="AZ21" s="276"/>
      <c r="BA21" s="277">
        <v>991.2</v>
      </c>
      <c r="BB21" s="277">
        <f t="shared" si="32"/>
        <v>110019.24</v>
      </c>
      <c r="BC21" s="277">
        <f t="shared" si="0"/>
        <v>33.19</v>
      </c>
      <c r="BD21" s="270">
        <f t="shared" si="33"/>
        <v>137.467</v>
      </c>
      <c r="BE21" s="270">
        <f t="shared" si="34"/>
        <v>3.953</v>
      </c>
      <c r="BF21" s="270">
        <f t="shared" si="35"/>
        <v>141.42</v>
      </c>
      <c r="BG21" s="277">
        <f t="shared" si="36"/>
        <v>110.99</v>
      </c>
      <c r="BH21" s="201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</row>
    <row r="22" spans="1:104" ht="15.75">
      <c r="A22" s="160">
        <v>14</v>
      </c>
      <c r="B22" s="278" t="s">
        <v>25</v>
      </c>
      <c r="C22" s="165">
        <v>3428.8</v>
      </c>
      <c r="D22" s="252"/>
      <c r="E22" s="252">
        <f t="shared" si="1"/>
        <v>3428.8</v>
      </c>
      <c r="F22" s="253">
        <f t="shared" si="2"/>
        <v>3428.8</v>
      </c>
      <c r="G22" s="254">
        <v>307.8</v>
      </c>
      <c r="H22" s="255">
        <f t="shared" si="3"/>
        <v>314.57</v>
      </c>
      <c r="I22" s="256">
        <f t="shared" si="4"/>
        <v>0</v>
      </c>
      <c r="J22" s="256">
        <f t="shared" si="5"/>
        <v>314.57</v>
      </c>
      <c r="K22" s="164">
        <v>121</v>
      </c>
      <c r="L22" s="257">
        <v>0.03</v>
      </c>
      <c r="M22" s="279">
        <v>305.6</v>
      </c>
      <c r="N22" s="257">
        <f t="shared" si="6"/>
        <v>3734.4</v>
      </c>
      <c r="O22" s="257">
        <f t="shared" si="7"/>
        <v>9.17</v>
      </c>
      <c r="P22" s="258">
        <f t="shared" si="8"/>
        <v>0.002674</v>
      </c>
      <c r="Q22" s="164">
        <v>44</v>
      </c>
      <c r="R22" s="164">
        <v>44.4</v>
      </c>
      <c r="S22" s="250">
        <f t="shared" si="9"/>
        <v>77</v>
      </c>
      <c r="T22" s="280"/>
      <c r="U22" s="255">
        <f t="shared" si="10"/>
        <v>261</v>
      </c>
      <c r="V22" s="260">
        <f t="shared" si="11"/>
        <v>3.39</v>
      </c>
      <c r="W22" s="261"/>
      <c r="X22" s="281" t="s">
        <v>25</v>
      </c>
      <c r="Y22" s="263">
        <v>14.34</v>
      </c>
      <c r="Z22" s="264">
        <f t="shared" si="12"/>
        <v>4510.93</v>
      </c>
      <c r="AA22" s="265">
        <f t="shared" si="13"/>
        <v>20.446</v>
      </c>
      <c r="AB22" s="265">
        <f t="shared" si="14"/>
        <v>0</v>
      </c>
      <c r="AC22" s="265">
        <v>20.446</v>
      </c>
      <c r="AD22" s="264">
        <v>991.2</v>
      </c>
      <c r="AE22" s="256">
        <f t="shared" si="15"/>
        <v>20266.08</v>
      </c>
      <c r="AF22" s="256">
        <f t="shared" si="16"/>
        <v>24777.01</v>
      </c>
      <c r="AG22" s="266">
        <f t="shared" si="17"/>
        <v>78.76</v>
      </c>
      <c r="AH22" s="267">
        <f t="shared" si="18"/>
        <v>78.76</v>
      </c>
      <c r="AI22" s="282">
        <v>1590.78</v>
      </c>
      <c r="AJ22" s="277">
        <f t="shared" si="19"/>
        <v>0</v>
      </c>
      <c r="AK22" s="277">
        <f t="shared" si="20"/>
        <v>0</v>
      </c>
      <c r="AL22" s="283">
        <f t="shared" si="21"/>
        <v>0</v>
      </c>
      <c r="AM22" s="279" t="e">
        <f t="shared" si="22"/>
        <v>#DIV/0!</v>
      </c>
      <c r="AN22" s="220">
        <v>115.942</v>
      </c>
      <c r="AO22" s="270">
        <f t="shared" si="23"/>
        <v>115.942</v>
      </c>
      <c r="AP22" s="270">
        <f t="shared" si="24"/>
        <v>0</v>
      </c>
      <c r="AQ22" s="271">
        <v>100</v>
      </c>
      <c r="AR22" s="271">
        <f t="shared" si="25"/>
        <v>91.81662</v>
      </c>
      <c r="AS22" s="272">
        <f t="shared" si="26"/>
        <v>8.18338</v>
      </c>
      <c r="AT22" s="273">
        <f t="shared" si="27"/>
        <v>106.454</v>
      </c>
      <c r="AU22" s="273">
        <f t="shared" si="28"/>
        <v>9.488</v>
      </c>
      <c r="AV22" s="274">
        <f t="shared" si="29"/>
        <v>0.03381</v>
      </c>
      <c r="AW22" s="275">
        <f t="shared" si="30"/>
        <v>0.03105</v>
      </c>
      <c r="AX22" s="275">
        <f t="shared" si="31"/>
        <v>0.00277</v>
      </c>
      <c r="AY22" s="281" t="s">
        <v>25</v>
      </c>
      <c r="AZ22" s="276"/>
      <c r="BA22" s="277">
        <v>991.2</v>
      </c>
      <c r="BB22" s="277">
        <f t="shared" si="32"/>
        <v>114921.71</v>
      </c>
      <c r="BC22" s="277">
        <f t="shared" si="0"/>
        <v>33.52</v>
      </c>
      <c r="BD22" s="270">
        <f t="shared" si="33"/>
        <v>136.388</v>
      </c>
      <c r="BE22" s="270">
        <f t="shared" si="34"/>
        <v>0</v>
      </c>
      <c r="BF22" s="270">
        <f t="shared" si="35"/>
        <v>136.388</v>
      </c>
      <c r="BG22" s="277">
        <f t="shared" si="36"/>
        <v>115.93</v>
      </c>
      <c r="BH22" s="201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</row>
    <row r="23" spans="1:104" ht="15.75">
      <c r="A23" s="160">
        <v>15</v>
      </c>
      <c r="B23" s="278" t="s">
        <v>26</v>
      </c>
      <c r="C23" s="165">
        <v>3476.6</v>
      </c>
      <c r="D23" s="252"/>
      <c r="E23" s="252">
        <f t="shared" si="1"/>
        <v>3476.6</v>
      </c>
      <c r="F23" s="253">
        <f t="shared" si="2"/>
        <v>3476.6</v>
      </c>
      <c r="G23" s="254">
        <v>378</v>
      </c>
      <c r="H23" s="255">
        <f t="shared" si="3"/>
        <v>386.32</v>
      </c>
      <c r="I23" s="256">
        <f t="shared" si="4"/>
        <v>0</v>
      </c>
      <c r="J23" s="256">
        <f t="shared" si="5"/>
        <v>386.32</v>
      </c>
      <c r="K23" s="164">
        <v>129</v>
      </c>
      <c r="L23" s="257">
        <v>0.03</v>
      </c>
      <c r="M23" s="279">
        <v>344.5</v>
      </c>
      <c r="N23" s="257">
        <f t="shared" si="6"/>
        <v>3821.1</v>
      </c>
      <c r="O23" s="257">
        <f t="shared" si="7"/>
        <v>10.34</v>
      </c>
      <c r="P23" s="258">
        <f t="shared" si="8"/>
        <v>0.002974</v>
      </c>
      <c r="Q23" s="164">
        <v>32</v>
      </c>
      <c r="R23" s="164">
        <v>37.67</v>
      </c>
      <c r="S23" s="250">
        <f t="shared" si="9"/>
        <v>97</v>
      </c>
      <c r="T23" s="280"/>
      <c r="U23" s="255">
        <f t="shared" si="10"/>
        <v>338.31</v>
      </c>
      <c r="V23" s="260">
        <f t="shared" si="11"/>
        <v>3.49</v>
      </c>
      <c r="W23" s="261"/>
      <c r="X23" s="281" t="s">
        <v>26</v>
      </c>
      <c r="Y23" s="263">
        <v>14.34</v>
      </c>
      <c r="Z23" s="264">
        <f t="shared" si="12"/>
        <v>5539.83</v>
      </c>
      <c r="AA23" s="265">
        <f t="shared" si="13"/>
        <v>26.465</v>
      </c>
      <c r="AB23" s="265">
        <f t="shared" si="14"/>
        <v>0</v>
      </c>
      <c r="AC23" s="265">
        <v>26.465</v>
      </c>
      <c r="AD23" s="264">
        <v>991.2</v>
      </c>
      <c r="AE23" s="256">
        <f t="shared" si="15"/>
        <v>26232.11</v>
      </c>
      <c r="AF23" s="256">
        <f t="shared" si="16"/>
        <v>31771.94</v>
      </c>
      <c r="AG23" s="266">
        <f t="shared" si="17"/>
        <v>82.24</v>
      </c>
      <c r="AH23" s="267">
        <f t="shared" si="18"/>
        <v>82.24</v>
      </c>
      <c r="AI23" s="282">
        <v>1590.78</v>
      </c>
      <c r="AJ23" s="277">
        <f t="shared" si="19"/>
        <v>0</v>
      </c>
      <c r="AK23" s="277">
        <f t="shared" si="20"/>
        <v>0</v>
      </c>
      <c r="AL23" s="283">
        <f t="shared" si="21"/>
        <v>0</v>
      </c>
      <c r="AM23" s="279" t="e">
        <f t="shared" si="22"/>
        <v>#DIV/0!</v>
      </c>
      <c r="AN23" s="220">
        <v>113.001</v>
      </c>
      <c r="AO23" s="270">
        <f t="shared" si="23"/>
        <v>113.001</v>
      </c>
      <c r="AP23" s="270">
        <f t="shared" si="24"/>
        <v>0</v>
      </c>
      <c r="AQ23" s="271">
        <v>100</v>
      </c>
      <c r="AR23" s="271">
        <f t="shared" si="25"/>
        <v>90.98427</v>
      </c>
      <c r="AS23" s="272">
        <f t="shared" si="26"/>
        <v>9.01573</v>
      </c>
      <c r="AT23" s="273">
        <f t="shared" si="27"/>
        <v>102.813</v>
      </c>
      <c r="AU23" s="273">
        <f t="shared" si="28"/>
        <v>10.188</v>
      </c>
      <c r="AV23" s="274">
        <f t="shared" si="29"/>
        <v>0.0325</v>
      </c>
      <c r="AW23" s="275">
        <f t="shared" si="30"/>
        <v>0.02957</v>
      </c>
      <c r="AX23" s="275">
        <f t="shared" si="31"/>
        <v>0.00293</v>
      </c>
      <c r="AY23" s="281" t="s">
        <v>26</v>
      </c>
      <c r="AZ23" s="276"/>
      <c r="BA23" s="277">
        <v>991.2</v>
      </c>
      <c r="BB23" s="277">
        <f t="shared" si="32"/>
        <v>112006.59</v>
      </c>
      <c r="BC23" s="277">
        <f t="shared" si="0"/>
        <v>32.22</v>
      </c>
      <c r="BD23" s="270">
        <f t="shared" si="33"/>
        <v>139.466</v>
      </c>
      <c r="BE23" s="270">
        <f t="shared" si="34"/>
        <v>0</v>
      </c>
      <c r="BF23" s="270">
        <f t="shared" si="35"/>
        <v>139.466</v>
      </c>
      <c r="BG23" s="277">
        <f t="shared" si="36"/>
        <v>112.99</v>
      </c>
      <c r="BH23" s="201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</row>
    <row r="24" spans="1:104" ht="15.75">
      <c r="A24" s="160">
        <v>16</v>
      </c>
      <c r="B24" s="278" t="s">
        <v>27</v>
      </c>
      <c r="C24" s="165">
        <v>3558.1</v>
      </c>
      <c r="D24" s="252"/>
      <c r="E24" s="252">
        <f t="shared" si="1"/>
        <v>3558.1</v>
      </c>
      <c r="F24" s="253">
        <f t="shared" si="2"/>
        <v>3558.1</v>
      </c>
      <c r="G24" s="254">
        <v>485.6</v>
      </c>
      <c r="H24" s="255">
        <f t="shared" si="3"/>
        <v>496.28</v>
      </c>
      <c r="I24" s="256">
        <f t="shared" si="4"/>
        <v>0</v>
      </c>
      <c r="J24" s="256">
        <f t="shared" si="5"/>
        <v>496.28</v>
      </c>
      <c r="K24" s="164">
        <v>126</v>
      </c>
      <c r="L24" s="257">
        <v>0.03</v>
      </c>
      <c r="M24" s="279">
        <v>314.4</v>
      </c>
      <c r="N24" s="257">
        <f t="shared" si="6"/>
        <v>3872.5</v>
      </c>
      <c r="O24" s="257">
        <f t="shared" si="7"/>
        <v>9.43</v>
      </c>
      <c r="P24" s="258">
        <f t="shared" si="8"/>
        <v>0.00265</v>
      </c>
      <c r="Q24" s="164">
        <v>71</v>
      </c>
      <c r="R24" s="164">
        <v>104.51</v>
      </c>
      <c r="S24" s="250">
        <f t="shared" si="9"/>
        <v>55</v>
      </c>
      <c r="T24" s="280"/>
      <c r="U24" s="255">
        <f t="shared" si="10"/>
        <v>382.34</v>
      </c>
      <c r="V24" s="260">
        <f t="shared" si="11"/>
        <v>6.95</v>
      </c>
      <c r="W24" s="261"/>
      <c r="X24" s="281" t="s">
        <v>27</v>
      </c>
      <c r="Y24" s="263">
        <v>14.34</v>
      </c>
      <c r="Z24" s="264">
        <f t="shared" si="12"/>
        <v>7116.66</v>
      </c>
      <c r="AA24" s="265">
        <f t="shared" si="13"/>
        <v>33.862</v>
      </c>
      <c r="AB24" s="265">
        <f t="shared" si="14"/>
        <v>0</v>
      </c>
      <c r="AC24" s="265">
        <v>33.862</v>
      </c>
      <c r="AD24" s="264">
        <v>991.2</v>
      </c>
      <c r="AE24" s="256">
        <f t="shared" si="15"/>
        <v>33564.01</v>
      </c>
      <c r="AF24" s="256">
        <f t="shared" si="16"/>
        <v>40680.67</v>
      </c>
      <c r="AG24" s="266">
        <f t="shared" si="17"/>
        <v>81.97</v>
      </c>
      <c r="AH24" s="267">
        <f t="shared" si="18"/>
        <v>81.97</v>
      </c>
      <c r="AI24" s="282">
        <v>1590.78</v>
      </c>
      <c r="AJ24" s="277">
        <f t="shared" si="19"/>
        <v>0</v>
      </c>
      <c r="AK24" s="277">
        <f t="shared" si="20"/>
        <v>0</v>
      </c>
      <c r="AL24" s="283">
        <f t="shared" si="21"/>
        <v>0</v>
      </c>
      <c r="AM24" s="279" t="e">
        <f t="shared" si="22"/>
        <v>#DIV/0!</v>
      </c>
      <c r="AN24" s="220">
        <v>108.123</v>
      </c>
      <c r="AO24" s="270">
        <f t="shared" si="23"/>
        <v>108.123</v>
      </c>
      <c r="AP24" s="270">
        <f t="shared" si="24"/>
        <v>0</v>
      </c>
      <c r="AQ24" s="271">
        <v>100</v>
      </c>
      <c r="AR24" s="271">
        <f t="shared" si="25"/>
        <v>91.88121</v>
      </c>
      <c r="AS24" s="272">
        <f t="shared" si="26"/>
        <v>8.11879</v>
      </c>
      <c r="AT24" s="273">
        <f t="shared" si="27"/>
        <v>99.345</v>
      </c>
      <c r="AU24" s="273">
        <f t="shared" si="28"/>
        <v>8.778</v>
      </c>
      <c r="AV24" s="274">
        <f t="shared" si="29"/>
        <v>0.03039</v>
      </c>
      <c r="AW24" s="275">
        <f t="shared" si="30"/>
        <v>0.02792</v>
      </c>
      <c r="AX24" s="275">
        <f t="shared" si="31"/>
        <v>0.00247</v>
      </c>
      <c r="AY24" s="281" t="s">
        <v>27</v>
      </c>
      <c r="AZ24" s="276"/>
      <c r="BA24" s="277">
        <v>991.2</v>
      </c>
      <c r="BB24" s="277">
        <f t="shared" si="32"/>
        <v>107171.52</v>
      </c>
      <c r="BC24" s="277">
        <f t="shared" si="0"/>
        <v>30.12</v>
      </c>
      <c r="BD24" s="270">
        <f t="shared" si="33"/>
        <v>141.985</v>
      </c>
      <c r="BE24" s="270">
        <f t="shared" si="34"/>
        <v>0</v>
      </c>
      <c r="BF24" s="270">
        <f t="shared" si="35"/>
        <v>141.985</v>
      </c>
      <c r="BG24" s="277">
        <f t="shared" si="36"/>
        <v>108.13</v>
      </c>
      <c r="BH24" s="201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</row>
    <row r="25" spans="1:104" ht="15.75">
      <c r="A25" s="160">
        <v>17</v>
      </c>
      <c r="B25" s="278" t="s">
        <v>28</v>
      </c>
      <c r="C25" s="165">
        <v>3556.8</v>
      </c>
      <c r="D25" s="252"/>
      <c r="E25" s="252">
        <f t="shared" si="1"/>
        <v>3556.8</v>
      </c>
      <c r="F25" s="253">
        <f t="shared" si="2"/>
        <v>3556.8</v>
      </c>
      <c r="G25" s="254">
        <v>446.3</v>
      </c>
      <c r="H25" s="255">
        <f t="shared" si="3"/>
        <v>456.12</v>
      </c>
      <c r="I25" s="256">
        <f t="shared" si="4"/>
        <v>0</v>
      </c>
      <c r="J25" s="256">
        <f t="shared" si="5"/>
        <v>456.12</v>
      </c>
      <c r="K25" s="164">
        <v>134</v>
      </c>
      <c r="L25" s="257">
        <v>0.03</v>
      </c>
      <c r="M25" s="279">
        <v>317.6</v>
      </c>
      <c r="N25" s="257">
        <f t="shared" si="6"/>
        <v>3874.4</v>
      </c>
      <c r="O25" s="257">
        <f t="shared" si="7"/>
        <v>9.53</v>
      </c>
      <c r="P25" s="258">
        <f t="shared" si="8"/>
        <v>0.002679</v>
      </c>
      <c r="Q25" s="164">
        <v>61</v>
      </c>
      <c r="R25" s="164">
        <v>54.4</v>
      </c>
      <c r="S25" s="250">
        <f t="shared" si="9"/>
        <v>73</v>
      </c>
      <c r="T25" s="280"/>
      <c r="U25" s="255">
        <f t="shared" si="10"/>
        <v>392.19</v>
      </c>
      <c r="V25" s="260">
        <f t="shared" si="11"/>
        <v>5.37</v>
      </c>
      <c r="W25" s="261"/>
      <c r="X25" s="281" t="s">
        <v>28</v>
      </c>
      <c r="Y25" s="263">
        <v>14.34</v>
      </c>
      <c r="Z25" s="264">
        <f t="shared" si="12"/>
        <v>6540.76</v>
      </c>
      <c r="AA25" s="265">
        <f t="shared" si="13"/>
        <v>31.721</v>
      </c>
      <c r="AB25" s="265">
        <f t="shared" si="14"/>
        <v>0</v>
      </c>
      <c r="AC25" s="265">
        <v>31.721</v>
      </c>
      <c r="AD25" s="264">
        <v>991.2</v>
      </c>
      <c r="AE25" s="256">
        <f t="shared" si="15"/>
        <v>31441.86</v>
      </c>
      <c r="AF25" s="256">
        <f t="shared" si="16"/>
        <v>37982.62</v>
      </c>
      <c r="AG25" s="266">
        <f t="shared" si="17"/>
        <v>83.27</v>
      </c>
      <c r="AH25" s="267">
        <f t="shared" si="18"/>
        <v>83.27</v>
      </c>
      <c r="AI25" s="282">
        <v>1590.78</v>
      </c>
      <c r="AJ25" s="277">
        <f t="shared" si="19"/>
        <v>0</v>
      </c>
      <c r="AK25" s="277">
        <f t="shared" si="20"/>
        <v>0</v>
      </c>
      <c r="AL25" s="283">
        <f t="shared" si="21"/>
        <v>0</v>
      </c>
      <c r="AM25" s="279" t="e">
        <f t="shared" si="22"/>
        <v>#DIV/0!</v>
      </c>
      <c r="AN25" s="220">
        <v>112.376</v>
      </c>
      <c r="AO25" s="270">
        <f t="shared" si="23"/>
        <v>112.376</v>
      </c>
      <c r="AP25" s="270">
        <f t="shared" si="24"/>
        <v>0</v>
      </c>
      <c r="AQ25" s="271">
        <v>100</v>
      </c>
      <c r="AR25" s="271">
        <f t="shared" si="25"/>
        <v>91.8026</v>
      </c>
      <c r="AS25" s="272">
        <f t="shared" si="26"/>
        <v>8.1974</v>
      </c>
      <c r="AT25" s="273">
        <f t="shared" si="27"/>
        <v>103.164</v>
      </c>
      <c r="AU25" s="273">
        <f t="shared" si="28"/>
        <v>9.212</v>
      </c>
      <c r="AV25" s="274">
        <f t="shared" si="29"/>
        <v>0.03159</v>
      </c>
      <c r="AW25" s="275">
        <f t="shared" si="30"/>
        <v>0.029</v>
      </c>
      <c r="AX25" s="275">
        <f t="shared" si="31"/>
        <v>0.00259</v>
      </c>
      <c r="AY25" s="281" t="s">
        <v>28</v>
      </c>
      <c r="AZ25" s="276"/>
      <c r="BA25" s="277">
        <v>991.2</v>
      </c>
      <c r="BB25" s="277">
        <f t="shared" si="32"/>
        <v>111387.09</v>
      </c>
      <c r="BC25" s="277">
        <f t="shared" si="0"/>
        <v>31.32</v>
      </c>
      <c r="BD25" s="270">
        <f t="shared" si="33"/>
        <v>144.097</v>
      </c>
      <c r="BE25" s="270">
        <f t="shared" si="34"/>
        <v>0</v>
      </c>
      <c r="BF25" s="270">
        <f t="shared" si="35"/>
        <v>144.097</v>
      </c>
      <c r="BG25" s="277">
        <f t="shared" si="36"/>
        <v>112.36</v>
      </c>
      <c r="BH25" s="201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</row>
    <row r="26" spans="1:104" ht="15.75">
      <c r="A26" s="160">
        <v>18</v>
      </c>
      <c r="B26" s="278" t="s">
        <v>29</v>
      </c>
      <c r="C26" s="165">
        <v>3525.7</v>
      </c>
      <c r="D26" s="252"/>
      <c r="E26" s="252">
        <f t="shared" si="1"/>
        <v>3525.7</v>
      </c>
      <c r="F26" s="253">
        <f t="shared" si="2"/>
        <v>3525.7</v>
      </c>
      <c r="G26" s="254">
        <v>330.56</v>
      </c>
      <c r="H26" s="255">
        <f t="shared" si="3"/>
        <v>337.83</v>
      </c>
      <c r="I26" s="256">
        <f t="shared" si="4"/>
        <v>0</v>
      </c>
      <c r="J26" s="256">
        <f t="shared" si="5"/>
        <v>337.83</v>
      </c>
      <c r="K26" s="164">
        <v>150</v>
      </c>
      <c r="L26" s="257">
        <v>0.03</v>
      </c>
      <c r="M26" s="279">
        <v>309.6</v>
      </c>
      <c r="N26" s="257">
        <f t="shared" si="6"/>
        <v>3835.3</v>
      </c>
      <c r="O26" s="257">
        <f t="shared" si="7"/>
        <v>9.29</v>
      </c>
      <c r="P26" s="258">
        <f t="shared" si="8"/>
        <v>0.002635</v>
      </c>
      <c r="Q26" s="164">
        <v>89</v>
      </c>
      <c r="R26" s="164">
        <v>100.53</v>
      </c>
      <c r="S26" s="250">
        <f t="shared" si="9"/>
        <v>61</v>
      </c>
      <c r="T26" s="280"/>
      <c r="U26" s="255">
        <f t="shared" si="10"/>
        <v>228.01</v>
      </c>
      <c r="V26" s="260">
        <f t="shared" si="11"/>
        <v>3.74</v>
      </c>
      <c r="W26" s="261"/>
      <c r="X26" s="281" t="s">
        <v>29</v>
      </c>
      <c r="Y26" s="263">
        <v>14.34</v>
      </c>
      <c r="Z26" s="264">
        <f t="shared" si="12"/>
        <v>4844.48</v>
      </c>
      <c r="AA26" s="265">
        <f t="shared" si="13"/>
        <v>25.347</v>
      </c>
      <c r="AB26" s="265">
        <f t="shared" si="14"/>
        <v>0</v>
      </c>
      <c r="AC26" s="265">
        <v>25.347</v>
      </c>
      <c r="AD26" s="264">
        <v>991.2</v>
      </c>
      <c r="AE26" s="256">
        <f t="shared" si="15"/>
        <v>25123.95</v>
      </c>
      <c r="AF26" s="256">
        <f t="shared" si="16"/>
        <v>29968.43</v>
      </c>
      <c r="AG26" s="266">
        <f t="shared" si="17"/>
        <v>88.71</v>
      </c>
      <c r="AH26" s="267">
        <f t="shared" si="18"/>
        <v>88.71</v>
      </c>
      <c r="AI26" s="282">
        <v>1590.78</v>
      </c>
      <c r="AJ26" s="277">
        <f t="shared" si="19"/>
        <v>0</v>
      </c>
      <c r="AK26" s="277">
        <f t="shared" si="20"/>
        <v>0</v>
      </c>
      <c r="AL26" s="283">
        <f t="shared" si="21"/>
        <v>0</v>
      </c>
      <c r="AM26" s="279" t="e">
        <f t="shared" si="22"/>
        <v>#DIV/0!</v>
      </c>
      <c r="AN26" s="220">
        <v>135.416</v>
      </c>
      <c r="AO26" s="270">
        <f t="shared" si="23"/>
        <v>135.416</v>
      </c>
      <c r="AP26" s="270">
        <f t="shared" si="24"/>
        <v>0</v>
      </c>
      <c r="AQ26" s="271">
        <v>100</v>
      </c>
      <c r="AR26" s="271">
        <f t="shared" si="25"/>
        <v>91.92762</v>
      </c>
      <c r="AS26" s="272">
        <f t="shared" si="26"/>
        <v>8.07238</v>
      </c>
      <c r="AT26" s="273">
        <f t="shared" si="27"/>
        <v>124.485</v>
      </c>
      <c r="AU26" s="273">
        <f t="shared" si="28"/>
        <v>10.931</v>
      </c>
      <c r="AV26" s="274">
        <f t="shared" si="29"/>
        <v>0.03841</v>
      </c>
      <c r="AW26" s="275">
        <f t="shared" si="30"/>
        <v>0.03531</v>
      </c>
      <c r="AX26" s="275">
        <f t="shared" si="31"/>
        <v>0.0031</v>
      </c>
      <c r="AY26" s="281" t="s">
        <v>29</v>
      </c>
      <c r="AZ26" s="276"/>
      <c r="BA26" s="277">
        <v>991.2</v>
      </c>
      <c r="BB26" s="277">
        <f t="shared" si="32"/>
        <v>134224.34</v>
      </c>
      <c r="BC26" s="277">
        <f t="shared" si="0"/>
        <v>38.07</v>
      </c>
      <c r="BD26" s="270">
        <f t="shared" si="33"/>
        <v>160.763</v>
      </c>
      <c r="BE26" s="270">
        <f t="shared" si="34"/>
        <v>0</v>
      </c>
      <c r="BF26" s="270">
        <f t="shared" si="35"/>
        <v>160.763</v>
      </c>
      <c r="BG26" s="277">
        <f t="shared" si="36"/>
        <v>135.42</v>
      </c>
      <c r="BH26" s="201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</row>
    <row r="27" spans="1:104" ht="15.75">
      <c r="A27" s="160">
        <v>19</v>
      </c>
      <c r="B27" s="278" t="s">
        <v>30</v>
      </c>
      <c r="C27" s="165">
        <v>3455.9</v>
      </c>
      <c r="D27" s="252"/>
      <c r="E27" s="252">
        <f t="shared" si="1"/>
        <v>3455.9</v>
      </c>
      <c r="F27" s="253">
        <f t="shared" si="2"/>
        <v>3455.9</v>
      </c>
      <c r="G27" s="254">
        <v>360.1</v>
      </c>
      <c r="H27" s="255">
        <f t="shared" si="3"/>
        <v>368.02</v>
      </c>
      <c r="I27" s="256">
        <f t="shared" si="4"/>
        <v>0</v>
      </c>
      <c r="J27" s="256">
        <f t="shared" si="5"/>
        <v>368.02</v>
      </c>
      <c r="K27" s="164">
        <v>143</v>
      </c>
      <c r="L27" s="257">
        <v>0.03</v>
      </c>
      <c r="M27" s="279">
        <v>305.6</v>
      </c>
      <c r="N27" s="257">
        <f t="shared" si="6"/>
        <v>3761.5</v>
      </c>
      <c r="O27" s="257">
        <f t="shared" si="7"/>
        <v>9.17</v>
      </c>
      <c r="P27" s="258">
        <f t="shared" si="8"/>
        <v>0.002653</v>
      </c>
      <c r="Q27" s="164">
        <v>65</v>
      </c>
      <c r="R27" s="164">
        <v>70.36</v>
      </c>
      <c r="S27" s="250">
        <f t="shared" si="9"/>
        <v>78</v>
      </c>
      <c r="T27" s="280"/>
      <c r="U27" s="255">
        <f t="shared" si="10"/>
        <v>288.49</v>
      </c>
      <c r="V27" s="260">
        <f t="shared" si="11"/>
        <v>3.7</v>
      </c>
      <c r="W27" s="261"/>
      <c r="X27" s="281" t="s">
        <v>30</v>
      </c>
      <c r="Y27" s="263">
        <v>14.34</v>
      </c>
      <c r="Z27" s="264">
        <f t="shared" si="12"/>
        <v>5277.41</v>
      </c>
      <c r="AA27" s="265">
        <f t="shared" si="13"/>
        <v>25.159</v>
      </c>
      <c r="AB27" s="265">
        <f t="shared" si="14"/>
        <v>0</v>
      </c>
      <c r="AC27" s="265">
        <v>25.159</v>
      </c>
      <c r="AD27" s="264">
        <v>991.2</v>
      </c>
      <c r="AE27" s="256">
        <f t="shared" si="15"/>
        <v>24937.6</v>
      </c>
      <c r="AF27" s="256">
        <f t="shared" si="16"/>
        <v>30215.01</v>
      </c>
      <c r="AG27" s="266">
        <f t="shared" si="17"/>
        <v>82.1</v>
      </c>
      <c r="AH27" s="267">
        <f t="shared" si="18"/>
        <v>82.1</v>
      </c>
      <c r="AI27" s="282">
        <v>1590.78</v>
      </c>
      <c r="AJ27" s="277">
        <f t="shared" si="19"/>
        <v>0</v>
      </c>
      <c r="AK27" s="277">
        <f t="shared" si="20"/>
        <v>0</v>
      </c>
      <c r="AL27" s="283">
        <f t="shared" si="21"/>
        <v>0</v>
      </c>
      <c r="AM27" s="279" t="e">
        <f t="shared" si="22"/>
        <v>#DIV/0!</v>
      </c>
      <c r="AN27" s="220">
        <v>116.58</v>
      </c>
      <c r="AO27" s="270">
        <f t="shared" si="23"/>
        <v>116.58</v>
      </c>
      <c r="AP27" s="270">
        <f t="shared" si="24"/>
        <v>0</v>
      </c>
      <c r="AQ27" s="271">
        <v>100</v>
      </c>
      <c r="AR27" s="271">
        <f t="shared" si="25"/>
        <v>91.87558</v>
      </c>
      <c r="AS27" s="272">
        <f t="shared" si="26"/>
        <v>8.12442</v>
      </c>
      <c r="AT27" s="273">
        <f t="shared" si="27"/>
        <v>107.109</v>
      </c>
      <c r="AU27" s="273">
        <f t="shared" si="28"/>
        <v>9.471</v>
      </c>
      <c r="AV27" s="274">
        <f t="shared" si="29"/>
        <v>0.03373</v>
      </c>
      <c r="AW27" s="275">
        <f t="shared" si="30"/>
        <v>0.03099</v>
      </c>
      <c r="AX27" s="275">
        <f t="shared" si="31"/>
        <v>0.00274</v>
      </c>
      <c r="AY27" s="281" t="s">
        <v>30</v>
      </c>
      <c r="AZ27" s="276"/>
      <c r="BA27" s="277">
        <v>991.2</v>
      </c>
      <c r="BB27" s="277">
        <f t="shared" si="32"/>
        <v>115554.1</v>
      </c>
      <c r="BC27" s="277">
        <f t="shared" si="0"/>
        <v>33.44</v>
      </c>
      <c r="BD27" s="270">
        <f t="shared" si="33"/>
        <v>141.739</v>
      </c>
      <c r="BE27" s="270">
        <f t="shared" si="34"/>
        <v>0</v>
      </c>
      <c r="BF27" s="270">
        <f t="shared" si="35"/>
        <v>141.739</v>
      </c>
      <c r="BG27" s="277">
        <f t="shared" si="36"/>
        <v>116.57</v>
      </c>
      <c r="BH27" s="201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</row>
    <row r="28" spans="1:104" ht="15.75">
      <c r="A28" s="160">
        <v>20</v>
      </c>
      <c r="B28" s="278" t="s">
        <v>31</v>
      </c>
      <c r="C28" s="165">
        <v>3505.6</v>
      </c>
      <c r="D28" s="252"/>
      <c r="E28" s="252">
        <f t="shared" si="1"/>
        <v>3505.6</v>
      </c>
      <c r="F28" s="253">
        <f t="shared" si="2"/>
        <v>3505.6</v>
      </c>
      <c r="G28" s="254">
        <v>350.8</v>
      </c>
      <c r="H28" s="255">
        <f t="shared" si="3"/>
        <v>358.52</v>
      </c>
      <c r="I28" s="256">
        <f t="shared" si="4"/>
        <v>0</v>
      </c>
      <c r="J28" s="256">
        <f t="shared" si="5"/>
        <v>358.52</v>
      </c>
      <c r="K28" s="164">
        <v>123</v>
      </c>
      <c r="L28" s="257">
        <v>0.03</v>
      </c>
      <c r="M28" s="279">
        <v>266.4</v>
      </c>
      <c r="N28" s="257">
        <f t="shared" si="6"/>
        <v>3772</v>
      </c>
      <c r="O28" s="257">
        <f t="shared" si="7"/>
        <v>7.99</v>
      </c>
      <c r="P28" s="258">
        <f t="shared" si="8"/>
        <v>0.002279</v>
      </c>
      <c r="Q28" s="164">
        <v>48</v>
      </c>
      <c r="R28" s="164">
        <v>65.28</v>
      </c>
      <c r="S28" s="250">
        <f t="shared" si="9"/>
        <v>75</v>
      </c>
      <c r="T28" s="280"/>
      <c r="U28" s="255">
        <f t="shared" si="10"/>
        <v>285.25</v>
      </c>
      <c r="V28" s="260">
        <f t="shared" si="11"/>
        <v>3.8</v>
      </c>
      <c r="W28" s="261"/>
      <c r="X28" s="281" t="s">
        <v>31</v>
      </c>
      <c r="Y28" s="263">
        <v>14.34</v>
      </c>
      <c r="Z28" s="264">
        <f t="shared" si="12"/>
        <v>5141.18</v>
      </c>
      <c r="AA28" s="265">
        <f t="shared" si="13"/>
        <v>24.372</v>
      </c>
      <c r="AB28" s="265">
        <f t="shared" si="14"/>
        <v>0</v>
      </c>
      <c r="AC28" s="265">
        <v>24.372</v>
      </c>
      <c r="AD28" s="264">
        <v>991.2</v>
      </c>
      <c r="AE28" s="256">
        <f t="shared" si="15"/>
        <v>24157.53</v>
      </c>
      <c r="AF28" s="256">
        <f t="shared" si="16"/>
        <v>29298.71</v>
      </c>
      <c r="AG28" s="266">
        <f t="shared" si="17"/>
        <v>81.72</v>
      </c>
      <c r="AH28" s="267">
        <f t="shared" si="18"/>
        <v>81.72</v>
      </c>
      <c r="AI28" s="282">
        <v>1590.78</v>
      </c>
      <c r="AJ28" s="277">
        <f t="shared" si="19"/>
        <v>0</v>
      </c>
      <c r="AK28" s="277">
        <f t="shared" si="20"/>
        <v>0</v>
      </c>
      <c r="AL28" s="283">
        <f t="shared" si="21"/>
        <v>0</v>
      </c>
      <c r="AM28" s="279" t="e">
        <f t="shared" si="22"/>
        <v>#DIV/0!</v>
      </c>
      <c r="AN28" s="220">
        <v>119.086</v>
      </c>
      <c r="AO28" s="270">
        <f t="shared" si="23"/>
        <v>119.086</v>
      </c>
      <c r="AP28" s="270">
        <f t="shared" si="24"/>
        <v>0</v>
      </c>
      <c r="AQ28" s="271">
        <v>100</v>
      </c>
      <c r="AR28" s="271">
        <f t="shared" si="25"/>
        <v>92.93743</v>
      </c>
      <c r="AS28" s="272">
        <f t="shared" si="26"/>
        <v>7.06257</v>
      </c>
      <c r="AT28" s="273">
        <f t="shared" si="27"/>
        <v>110.675</v>
      </c>
      <c r="AU28" s="273">
        <f t="shared" si="28"/>
        <v>8.411</v>
      </c>
      <c r="AV28" s="274">
        <f t="shared" si="29"/>
        <v>0.03397</v>
      </c>
      <c r="AW28" s="275">
        <f t="shared" si="30"/>
        <v>0.03157</v>
      </c>
      <c r="AX28" s="275">
        <f t="shared" si="31"/>
        <v>0.0024</v>
      </c>
      <c r="AY28" s="281" t="s">
        <v>31</v>
      </c>
      <c r="AZ28" s="276"/>
      <c r="BA28" s="277">
        <v>991.2</v>
      </c>
      <c r="BB28" s="277">
        <f t="shared" si="32"/>
        <v>118038.04</v>
      </c>
      <c r="BC28" s="277">
        <f t="shared" si="0"/>
        <v>33.67</v>
      </c>
      <c r="BD28" s="270">
        <f t="shared" si="33"/>
        <v>143.458</v>
      </c>
      <c r="BE28" s="270">
        <f t="shared" si="34"/>
        <v>0</v>
      </c>
      <c r="BF28" s="270">
        <f t="shared" si="35"/>
        <v>143.458</v>
      </c>
      <c r="BG28" s="277">
        <f t="shared" si="36"/>
        <v>119.09</v>
      </c>
      <c r="BH28" s="201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</row>
    <row r="29" spans="1:104" ht="15.75">
      <c r="A29" s="160">
        <v>21</v>
      </c>
      <c r="B29" s="278" t="s">
        <v>32</v>
      </c>
      <c r="C29" s="165">
        <v>3484.9</v>
      </c>
      <c r="D29" s="252">
        <v>108.1</v>
      </c>
      <c r="E29" s="252">
        <f t="shared" si="1"/>
        <v>3593</v>
      </c>
      <c r="F29" s="253">
        <f t="shared" si="2"/>
        <v>3593</v>
      </c>
      <c r="G29" s="254">
        <v>398.7</v>
      </c>
      <c r="H29" s="255">
        <f t="shared" si="3"/>
        <v>407.47</v>
      </c>
      <c r="I29" s="256">
        <f t="shared" si="4"/>
        <v>2.36</v>
      </c>
      <c r="J29" s="256">
        <f t="shared" si="5"/>
        <v>405.11</v>
      </c>
      <c r="K29" s="164">
        <v>163</v>
      </c>
      <c r="L29" s="257">
        <v>0.03</v>
      </c>
      <c r="M29" s="279">
        <v>296</v>
      </c>
      <c r="N29" s="257">
        <f t="shared" si="6"/>
        <v>3889</v>
      </c>
      <c r="O29" s="257">
        <f t="shared" si="7"/>
        <v>8.88</v>
      </c>
      <c r="P29" s="258">
        <f t="shared" si="8"/>
        <v>0.002471</v>
      </c>
      <c r="Q29" s="164">
        <v>42</v>
      </c>
      <c r="R29" s="164">
        <v>126.48</v>
      </c>
      <c r="S29" s="250">
        <f t="shared" si="9"/>
        <v>121</v>
      </c>
      <c r="T29" s="280">
        <v>2.0889</v>
      </c>
      <c r="U29" s="255">
        <f t="shared" si="10"/>
        <v>270.02</v>
      </c>
      <c r="V29" s="260">
        <f t="shared" si="11"/>
        <v>2.23</v>
      </c>
      <c r="W29" s="261"/>
      <c r="X29" s="281" t="s">
        <v>32</v>
      </c>
      <c r="Y29" s="263">
        <v>14.34</v>
      </c>
      <c r="Z29" s="264">
        <f t="shared" si="12"/>
        <v>5809.28</v>
      </c>
      <c r="AA29" s="265">
        <f t="shared" si="13"/>
        <v>28.085</v>
      </c>
      <c r="AB29" s="265">
        <f t="shared" si="14"/>
        <v>0.164</v>
      </c>
      <c r="AC29" s="265">
        <v>28.249</v>
      </c>
      <c r="AD29" s="264">
        <v>991.2</v>
      </c>
      <c r="AE29" s="256">
        <f t="shared" si="15"/>
        <v>27837.85</v>
      </c>
      <c r="AF29" s="256">
        <f t="shared" si="16"/>
        <v>33647.13</v>
      </c>
      <c r="AG29" s="266">
        <f t="shared" si="17"/>
        <v>83.06</v>
      </c>
      <c r="AH29" s="267">
        <f t="shared" si="18"/>
        <v>83.06</v>
      </c>
      <c r="AI29" s="282">
        <v>1590.78</v>
      </c>
      <c r="AJ29" s="277">
        <f t="shared" si="19"/>
        <v>260.89</v>
      </c>
      <c r="AK29" s="277">
        <f t="shared" si="20"/>
        <v>33.84</v>
      </c>
      <c r="AL29" s="283">
        <f t="shared" si="21"/>
        <v>294.73</v>
      </c>
      <c r="AM29" s="279">
        <f t="shared" si="22"/>
        <v>124.89</v>
      </c>
      <c r="AN29" s="220">
        <v>129.946</v>
      </c>
      <c r="AO29" s="270">
        <f t="shared" si="23"/>
        <v>126.037</v>
      </c>
      <c r="AP29" s="270">
        <f t="shared" si="24"/>
        <v>3.909</v>
      </c>
      <c r="AQ29" s="271">
        <v>100</v>
      </c>
      <c r="AR29" s="271">
        <f t="shared" si="25"/>
        <v>92.38879</v>
      </c>
      <c r="AS29" s="272">
        <f t="shared" si="26"/>
        <v>7.61121</v>
      </c>
      <c r="AT29" s="273">
        <f t="shared" si="27"/>
        <v>120.056</v>
      </c>
      <c r="AU29" s="273">
        <f t="shared" si="28"/>
        <v>9.89</v>
      </c>
      <c r="AV29" s="274">
        <f t="shared" si="29"/>
        <v>0.03617</v>
      </c>
      <c r="AW29" s="275">
        <f t="shared" si="30"/>
        <v>0.03341</v>
      </c>
      <c r="AX29" s="275">
        <f t="shared" si="31"/>
        <v>0.00275</v>
      </c>
      <c r="AY29" s="281" t="s">
        <v>32</v>
      </c>
      <c r="AZ29" s="276"/>
      <c r="BA29" s="277">
        <v>991.2</v>
      </c>
      <c r="BB29" s="277">
        <f t="shared" si="32"/>
        <v>124927.87</v>
      </c>
      <c r="BC29" s="277">
        <f t="shared" si="0"/>
        <v>35.85</v>
      </c>
      <c r="BD29" s="270">
        <f t="shared" si="33"/>
        <v>154.122</v>
      </c>
      <c r="BE29" s="270">
        <f t="shared" si="34"/>
        <v>4.073</v>
      </c>
      <c r="BF29" s="270">
        <f t="shared" si="35"/>
        <v>158.195</v>
      </c>
      <c r="BG29" s="277">
        <f t="shared" si="36"/>
        <v>126.05</v>
      </c>
      <c r="BH29" s="201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</row>
    <row r="30" spans="1:104" ht="15.75">
      <c r="A30" s="160">
        <v>22</v>
      </c>
      <c r="B30" s="278" t="s">
        <v>33</v>
      </c>
      <c r="C30" s="165">
        <v>6218.8</v>
      </c>
      <c r="D30" s="252"/>
      <c r="E30" s="252">
        <f t="shared" si="1"/>
        <v>6218.8</v>
      </c>
      <c r="F30" s="253">
        <f t="shared" si="2"/>
        <v>6218.8</v>
      </c>
      <c r="G30" s="254">
        <v>505.9</v>
      </c>
      <c r="H30" s="255">
        <f t="shared" si="3"/>
        <v>517.03</v>
      </c>
      <c r="I30" s="256">
        <f t="shared" si="4"/>
        <v>0</v>
      </c>
      <c r="J30" s="256">
        <f t="shared" si="5"/>
        <v>517.03</v>
      </c>
      <c r="K30" s="164">
        <v>270</v>
      </c>
      <c r="L30" s="257">
        <v>0.03</v>
      </c>
      <c r="M30" s="279">
        <v>622.8</v>
      </c>
      <c r="N30" s="257">
        <f t="shared" si="6"/>
        <v>6841.6</v>
      </c>
      <c r="O30" s="257">
        <f t="shared" si="7"/>
        <v>18.68</v>
      </c>
      <c r="P30" s="258">
        <f t="shared" si="8"/>
        <v>0.003004</v>
      </c>
      <c r="Q30" s="164">
        <v>152</v>
      </c>
      <c r="R30" s="164">
        <v>212.03</v>
      </c>
      <c r="S30" s="250">
        <f t="shared" si="9"/>
        <v>118</v>
      </c>
      <c r="T30" s="280"/>
      <c r="U30" s="255">
        <f t="shared" si="10"/>
        <v>286.32</v>
      </c>
      <c r="V30" s="260">
        <f t="shared" si="11"/>
        <v>2.43</v>
      </c>
      <c r="W30" s="261"/>
      <c r="X30" s="281" t="s">
        <v>33</v>
      </c>
      <c r="Y30" s="263">
        <v>14.34</v>
      </c>
      <c r="Z30" s="264">
        <f t="shared" si="12"/>
        <v>7414.21</v>
      </c>
      <c r="AA30" s="265">
        <f t="shared" si="13"/>
        <v>35.82</v>
      </c>
      <c r="AB30" s="265">
        <f t="shared" si="14"/>
        <v>0</v>
      </c>
      <c r="AC30" s="265">
        <v>35.82</v>
      </c>
      <c r="AD30" s="264">
        <v>991.2</v>
      </c>
      <c r="AE30" s="256">
        <f t="shared" si="15"/>
        <v>35504.78</v>
      </c>
      <c r="AF30" s="256">
        <f t="shared" si="16"/>
        <v>42918.99</v>
      </c>
      <c r="AG30" s="266">
        <f t="shared" si="17"/>
        <v>83.01</v>
      </c>
      <c r="AH30" s="267">
        <f t="shared" si="18"/>
        <v>83.01</v>
      </c>
      <c r="AI30" s="282">
        <v>1590.78</v>
      </c>
      <c r="AJ30" s="277">
        <f t="shared" si="19"/>
        <v>0</v>
      </c>
      <c r="AK30" s="277">
        <f t="shared" si="20"/>
        <v>0</v>
      </c>
      <c r="AL30" s="283">
        <f t="shared" si="21"/>
        <v>0</v>
      </c>
      <c r="AM30" s="279" t="e">
        <f t="shared" si="22"/>
        <v>#DIV/0!</v>
      </c>
      <c r="AN30" s="220">
        <v>197.752</v>
      </c>
      <c r="AO30" s="270">
        <f t="shared" si="23"/>
        <v>197.752</v>
      </c>
      <c r="AP30" s="270">
        <f t="shared" si="24"/>
        <v>0</v>
      </c>
      <c r="AQ30" s="271">
        <v>100</v>
      </c>
      <c r="AR30" s="271">
        <f t="shared" si="25"/>
        <v>90.89687</v>
      </c>
      <c r="AS30" s="272">
        <f t="shared" si="26"/>
        <v>9.10313</v>
      </c>
      <c r="AT30" s="273">
        <f t="shared" si="27"/>
        <v>179.75</v>
      </c>
      <c r="AU30" s="273">
        <f t="shared" si="28"/>
        <v>18.002</v>
      </c>
      <c r="AV30" s="274">
        <f t="shared" si="29"/>
        <v>0.0318</v>
      </c>
      <c r="AW30" s="275">
        <f t="shared" si="30"/>
        <v>0.0289</v>
      </c>
      <c r="AX30" s="275">
        <f t="shared" si="31"/>
        <v>0.00289</v>
      </c>
      <c r="AY30" s="281" t="s">
        <v>33</v>
      </c>
      <c r="AZ30" s="276"/>
      <c r="BA30" s="277">
        <v>991.2</v>
      </c>
      <c r="BB30" s="277">
        <f t="shared" si="32"/>
        <v>196011.78</v>
      </c>
      <c r="BC30" s="277">
        <f t="shared" si="0"/>
        <v>31.52</v>
      </c>
      <c r="BD30" s="270">
        <f t="shared" si="33"/>
        <v>233.572</v>
      </c>
      <c r="BE30" s="270">
        <f t="shared" si="34"/>
        <v>0</v>
      </c>
      <c r="BF30" s="270">
        <f t="shared" si="35"/>
        <v>233.572</v>
      </c>
      <c r="BG30" s="277">
        <f t="shared" si="36"/>
        <v>197.76</v>
      </c>
      <c r="BH30" s="201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157"/>
    </row>
    <row r="31" spans="1:104" ht="15.75">
      <c r="A31" s="160">
        <v>23</v>
      </c>
      <c r="B31" s="278" t="s">
        <v>34</v>
      </c>
      <c r="C31" s="165">
        <v>6021.9</v>
      </c>
      <c r="D31" s="252">
        <v>116.2</v>
      </c>
      <c r="E31" s="252">
        <f t="shared" si="1"/>
        <v>6138.1</v>
      </c>
      <c r="F31" s="253">
        <f t="shared" si="2"/>
        <v>6138.1</v>
      </c>
      <c r="G31" s="254">
        <v>413.05</v>
      </c>
      <c r="H31" s="255">
        <f t="shared" si="3"/>
        <v>422.14</v>
      </c>
      <c r="I31" s="256">
        <f t="shared" si="4"/>
        <v>4.52</v>
      </c>
      <c r="J31" s="256">
        <f t="shared" si="5"/>
        <v>417.62</v>
      </c>
      <c r="K31" s="164">
        <v>249</v>
      </c>
      <c r="L31" s="257">
        <v>0.03</v>
      </c>
      <c r="M31" s="279">
        <v>595.8</v>
      </c>
      <c r="N31" s="257">
        <f t="shared" si="6"/>
        <v>6733.9</v>
      </c>
      <c r="O31" s="257">
        <f t="shared" si="7"/>
        <v>17.87</v>
      </c>
      <c r="P31" s="258">
        <f t="shared" si="8"/>
        <v>0.002911</v>
      </c>
      <c r="Q31" s="164">
        <v>85</v>
      </c>
      <c r="R31" s="164">
        <v>111.82</v>
      </c>
      <c r="S31" s="250">
        <f t="shared" si="9"/>
        <v>164</v>
      </c>
      <c r="T31" s="280">
        <v>4.183</v>
      </c>
      <c r="U31" s="255">
        <f t="shared" si="10"/>
        <v>288.27</v>
      </c>
      <c r="V31" s="260">
        <f t="shared" si="11"/>
        <v>1.76</v>
      </c>
      <c r="W31" s="261"/>
      <c r="X31" s="281" t="s">
        <v>34</v>
      </c>
      <c r="Y31" s="263">
        <v>14.34</v>
      </c>
      <c r="Z31" s="264">
        <f t="shared" si="12"/>
        <v>5988.67</v>
      </c>
      <c r="AA31" s="265">
        <f t="shared" si="13"/>
        <v>28.997</v>
      </c>
      <c r="AB31" s="265">
        <f t="shared" si="14"/>
        <v>0.314</v>
      </c>
      <c r="AC31" s="265">
        <v>29.311</v>
      </c>
      <c r="AD31" s="264">
        <v>991.2</v>
      </c>
      <c r="AE31" s="256">
        <f t="shared" si="15"/>
        <v>28741.83</v>
      </c>
      <c r="AF31" s="256">
        <f t="shared" si="16"/>
        <v>34730.5</v>
      </c>
      <c r="AG31" s="266">
        <f t="shared" si="17"/>
        <v>83.16</v>
      </c>
      <c r="AH31" s="267">
        <f t="shared" si="18"/>
        <v>83.16</v>
      </c>
      <c r="AI31" s="282">
        <v>1590.78</v>
      </c>
      <c r="AJ31" s="277">
        <f t="shared" si="19"/>
        <v>499.5</v>
      </c>
      <c r="AK31" s="277">
        <f t="shared" si="20"/>
        <v>64.82</v>
      </c>
      <c r="AL31" s="283">
        <f t="shared" si="21"/>
        <v>564.32</v>
      </c>
      <c r="AM31" s="279">
        <f t="shared" si="22"/>
        <v>124.85</v>
      </c>
      <c r="AN31" s="220">
        <v>236.384</v>
      </c>
      <c r="AO31" s="270">
        <f t="shared" si="23"/>
        <v>231.909</v>
      </c>
      <c r="AP31" s="270">
        <f t="shared" si="24"/>
        <v>4.475</v>
      </c>
      <c r="AQ31" s="271">
        <v>100</v>
      </c>
      <c r="AR31" s="271">
        <f t="shared" si="25"/>
        <v>91.15223</v>
      </c>
      <c r="AS31" s="272">
        <f t="shared" si="26"/>
        <v>8.84777</v>
      </c>
      <c r="AT31" s="273">
        <f t="shared" si="27"/>
        <v>215.469</v>
      </c>
      <c r="AU31" s="273">
        <f t="shared" si="28"/>
        <v>20.915</v>
      </c>
      <c r="AV31" s="274">
        <f t="shared" si="29"/>
        <v>0.03851</v>
      </c>
      <c r="AW31" s="275">
        <f t="shared" si="30"/>
        <v>0.0351</v>
      </c>
      <c r="AX31" s="275">
        <f t="shared" si="31"/>
        <v>0.00341</v>
      </c>
      <c r="AY31" s="281" t="s">
        <v>34</v>
      </c>
      <c r="AZ31" s="276"/>
      <c r="BA31" s="277">
        <v>991.2</v>
      </c>
      <c r="BB31" s="277">
        <f t="shared" si="32"/>
        <v>229868.2</v>
      </c>
      <c r="BC31" s="277">
        <f t="shared" si="0"/>
        <v>38.17</v>
      </c>
      <c r="BD31" s="270">
        <f t="shared" si="33"/>
        <v>260.906</v>
      </c>
      <c r="BE31" s="270">
        <f t="shared" si="34"/>
        <v>4.789</v>
      </c>
      <c r="BF31" s="270">
        <f t="shared" si="35"/>
        <v>265.695</v>
      </c>
      <c r="BG31" s="277">
        <f t="shared" si="36"/>
        <v>231.9</v>
      </c>
      <c r="BH31" s="201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  <c r="CX31" s="157"/>
      <c r="CY31" s="157"/>
      <c r="CZ31" s="157"/>
    </row>
    <row r="32" spans="1:104" ht="15.75">
      <c r="A32" s="160">
        <v>24</v>
      </c>
      <c r="B32" s="278" t="s">
        <v>35</v>
      </c>
      <c r="C32" s="165">
        <v>3269.5</v>
      </c>
      <c r="D32" s="252">
        <v>196.4</v>
      </c>
      <c r="E32" s="252">
        <f t="shared" si="1"/>
        <v>3465.9</v>
      </c>
      <c r="F32" s="253">
        <f t="shared" si="2"/>
        <v>3465.9</v>
      </c>
      <c r="G32" s="254">
        <v>411.53</v>
      </c>
      <c r="H32" s="255">
        <f t="shared" si="3"/>
        <v>420.58</v>
      </c>
      <c r="I32" s="256">
        <f t="shared" si="4"/>
        <v>1.57</v>
      </c>
      <c r="J32" s="256">
        <f t="shared" si="5"/>
        <v>419.01</v>
      </c>
      <c r="K32" s="164">
        <v>148</v>
      </c>
      <c r="L32" s="257">
        <v>0.03</v>
      </c>
      <c r="M32" s="279">
        <v>308.2</v>
      </c>
      <c r="N32" s="257">
        <f t="shared" si="6"/>
        <v>3774.1</v>
      </c>
      <c r="O32" s="257">
        <f t="shared" si="7"/>
        <v>9.25</v>
      </c>
      <c r="P32" s="258">
        <f t="shared" si="8"/>
        <v>0.002669</v>
      </c>
      <c r="Q32" s="164">
        <v>49</v>
      </c>
      <c r="R32" s="164">
        <v>60.58</v>
      </c>
      <c r="S32" s="250">
        <f t="shared" si="9"/>
        <v>99</v>
      </c>
      <c r="T32" s="280">
        <v>1.049</v>
      </c>
      <c r="U32" s="255">
        <f t="shared" si="10"/>
        <v>349.7</v>
      </c>
      <c r="V32" s="260">
        <f t="shared" si="11"/>
        <v>3.53</v>
      </c>
      <c r="W32" s="261"/>
      <c r="X32" s="281" t="s">
        <v>35</v>
      </c>
      <c r="Y32" s="263">
        <v>14.34</v>
      </c>
      <c r="Z32" s="264">
        <f t="shared" si="12"/>
        <v>6008.6</v>
      </c>
      <c r="AA32" s="265">
        <f t="shared" si="13"/>
        <v>26.538</v>
      </c>
      <c r="AB32" s="265">
        <f t="shared" si="14"/>
        <v>0.099</v>
      </c>
      <c r="AC32" s="265">
        <v>26.637</v>
      </c>
      <c r="AD32" s="264">
        <v>991.2</v>
      </c>
      <c r="AE32" s="256">
        <f t="shared" si="15"/>
        <v>26304.47</v>
      </c>
      <c r="AF32" s="256">
        <f t="shared" si="16"/>
        <v>32313.07</v>
      </c>
      <c r="AG32" s="266">
        <f t="shared" si="17"/>
        <v>77.12</v>
      </c>
      <c r="AH32" s="267">
        <f t="shared" si="18"/>
        <v>77.12</v>
      </c>
      <c r="AI32" s="282">
        <v>1590.78</v>
      </c>
      <c r="AJ32" s="277">
        <f t="shared" si="19"/>
        <v>157.49</v>
      </c>
      <c r="AK32" s="277">
        <f t="shared" si="20"/>
        <v>22.51</v>
      </c>
      <c r="AL32" s="283">
        <f t="shared" si="21"/>
        <v>180</v>
      </c>
      <c r="AM32" s="279">
        <f t="shared" si="22"/>
        <v>114.65</v>
      </c>
      <c r="AN32" s="220">
        <v>116.977</v>
      </c>
      <c r="AO32" s="270">
        <f t="shared" si="23"/>
        <v>110.348</v>
      </c>
      <c r="AP32" s="270">
        <f t="shared" si="24"/>
        <v>6.629</v>
      </c>
      <c r="AQ32" s="271">
        <v>100</v>
      </c>
      <c r="AR32" s="271">
        <f t="shared" si="25"/>
        <v>91.83381</v>
      </c>
      <c r="AS32" s="272">
        <f t="shared" si="26"/>
        <v>8.16619</v>
      </c>
      <c r="AT32" s="273">
        <f t="shared" si="27"/>
        <v>107.424</v>
      </c>
      <c r="AU32" s="273">
        <f t="shared" si="28"/>
        <v>9.553</v>
      </c>
      <c r="AV32" s="274">
        <f t="shared" si="29"/>
        <v>0.03375</v>
      </c>
      <c r="AW32" s="275">
        <f t="shared" si="30"/>
        <v>0.03099</v>
      </c>
      <c r="AX32" s="275">
        <f t="shared" si="31"/>
        <v>0.00276</v>
      </c>
      <c r="AY32" s="281" t="s">
        <v>35</v>
      </c>
      <c r="AZ32" s="276"/>
      <c r="BA32" s="277">
        <v>991.2</v>
      </c>
      <c r="BB32" s="277">
        <f t="shared" si="32"/>
        <v>109376.94</v>
      </c>
      <c r="BC32" s="277">
        <f t="shared" si="0"/>
        <v>33.45</v>
      </c>
      <c r="BD32" s="270">
        <f t="shared" si="33"/>
        <v>136.886</v>
      </c>
      <c r="BE32" s="270">
        <f t="shared" si="34"/>
        <v>6.728</v>
      </c>
      <c r="BF32" s="270">
        <f t="shared" si="35"/>
        <v>143.614</v>
      </c>
      <c r="BG32" s="277">
        <f t="shared" si="36"/>
        <v>110.35</v>
      </c>
      <c r="BH32" s="201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  <c r="CY32" s="157"/>
      <c r="CZ32" s="157"/>
    </row>
    <row r="33" spans="1:104" ht="15.75">
      <c r="A33" s="160">
        <v>25</v>
      </c>
      <c r="B33" s="278" t="s">
        <v>36</v>
      </c>
      <c r="C33" s="165">
        <v>3301.4</v>
      </c>
      <c r="D33" s="252">
        <v>243.1</v>
      </c>
      <c r="E33" s="252">
        <f t="shared" si="1"/>
        <v>3544.5</v>
      </c>
      <c r="F33" s="253">
        <f t="shared" si="2"/>
        <v>3544.5</v>
      </c>
      <c r="G33" s="254">
        <v>244.01</v>
      </c>
      <c r="H33" s="255">
        <f t="shared" si="3"/>
        <v>249.38</v>
      </c>
      <c r="I33" s="256">
        <f t="shared" si="4"/>
        <v>1.35</v>
      </c>
      <c r="J33" s="256">
        <f t="shared" si="5"/>
        <v>248.04</v>
      </c>
      <c r="K33" s="164">
        <v>138</v>
      </c>
      <c r="L33" s="257">
        <v>0.03</v>
      </c>
      <c r="M33" s="279">
        <v>298.3</v>
      </c>
      <c r="N33" s="257">
        <f t="shared" si="6"/>
        <v>3842.8</v>
      </c>
      <c r="O33" s="257">
        <f t="shared" si="7"/>
        <v>8.95</v>
      </c>
      <c r="P33" s="258">
        <f t="shared" si="8"/>
        <v>0.002525</v>
      </c>
      <c r="Q33" s="164">
        <v>54</v>
      </c>
      <c r="R33" s="164">
        <v>60.31</v>
      </c>
      <c r="S33" s="250">
        <f t="shared" si="9"/>
        <v>84</v>
      </c>
      <c r="T33" s="280">
        <v>0.732</v>
      </c>
      <c r="U33" s="255">
        <f t="shared" si="10"/>
        <v>179.39</v>
      </c>
      <c r="V33" s="260">
        <f t="shared" si="11"/>
        <v>2.14</v>
      </c>
      <c r="W33" s="261"/>
      <c r="X33" s="281" t="s">
        <v>36</v>
      </c>
      <c r="Y33" s="263">
        <v>14.34</v>
      </c>
      <c r="Z33" s="264">
        <f t="shared" si="12"/>
        <v>3556.89</v>
      </c>
      <c r="AA33" s="265">
        <f t="shared" si="13"/>
        <v>15.346</v>
      </c>
      <c r="AB33" s="265">
        <f t="shared" si="14"/>
        <v>0.084</v>
      </c>
      <c r="AC33" s="265">
        <v>15.429</v>
      </c>
      <c r="AD33" s="264">
        <v>991.2</v>
      </c>
      <c r="AE33" s="256">
        <f t="shared" si="15"/>
        <v>15210.96</v>
      </c>
      <c r="AF33" s="256">
        <f t="shared" si="16"/>
        <v>18767.85</v>
      </c>
      <c r="AG33" s="266">
        <f t="shared" si="17"/>
        <v>75.66</v>
      </c>
      <c r="AH33" s="267">
        <f t="shared" si="18"/>
        <v>75.66</v>
      </c>
      <c r="AI33" s="282">
        <v>1590.78</v>
      </c>
      <c r="AJ33" s="277">
        <f t="shared" si="19"/>
        <v>133.63</v>
      </c>
      <c r="AK33" s="277">
        <f t="shared" si="20"/>
        <v>19.36</v>
      </c>
      <c r="AL33" s="283">
        <f t="shared" si="21"/>
        <v>152.99</v>
      </c>
      <c r="AM33" s="279">
        <f t="shared" si="22"/>
        <v>113.33</v>
      </c>
      <c r="AN33" s="220">
        <v>101.301</v>
      </c>
      <c r="AO33" s="270">
        <f t="shared" si="23"/>
        <v>94.353</v>
      </c>
      <c r="AP33" s="270">
        <f t="shared" si="24"/>
        <v>6.948</v>
      </c>
      <c r="AQ33" s="271">
        <v>100</v>
      </c>
      <c r="AR33" s="271">
        <f t="shared" si="25"/>
        <v>92.23743</v>
      </c>
      <c r="AS33" s="272">
        <f t="shared" si="26"/>
        <v>7.76257</v>
      </c>
      <c r="AT33" s="273">
        <f t="shared" si="27"/>
        <v>93.437</v>
      </c>
      <c r="AU33" s="273">
        <f t="shared" si="28"/>
        <v>7.864</v>
      </c>
      <c r="AV33" s="274">
        <f t="shared" si="29"/>
        <v>0.02858</v>
      </c>
      <c r="AW33" s="275">
        <f t="shared" si="30"/>
        <v>0.02636</v>
      </c>
      <c r="AX33" s="275">
        <f t="shared" si="31"/>
        <v>0.00222</v>
      </c>
      <c r="AY33" s="281" t="s">
        <v>36</v>
      </c>
      <c r="AZ33" s="276"/>
      <c r="BA33" s="277">
        <v>991.2</v>
      </c>
      <c r="BB33" s="277">
        <f t="shared" si="32"/>
        <v>93522.69</v>
      </c>
      <c r="BC33" s="277">
        <f t="shared" si="0"/>
        <v>28.33</v>
      </c>
      <c r="BD33" s="270">
        <f t="shared" si="33"/>
        <v>109.699</v>
      </c>
      <c r="BE33" s="270">
        <f t="shared" si="34"/>
        <v>7.032</v>
      </c>
      <c r="BF33" s="270">
        <f t="shared" si="35"/>
        <v>116.731</v>
      </c>
      <c r="BG33" s="277">
        <f t="shared" si="36"/>
        <v>94.35</v>
      </c>
      <c r="BH33" s="201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7"/>
      <c r="CU33" s="157"/>
      <c r="CV33" s="157"/>
      <c r="CW33" s="157"/>
      <c r="CX33" s="157"/>
      <c r="CY33" s="157"/>
      <c r="CZ33" s="157"/>
    </row>
    <row r="34" spans="1:104" ht="15.75">
      <c r="A34" s="160">
        <v>26</v>
      </c>
      <c r="B34" s="278" t="s">
        <v>37</v>
      </c>
      <c r="C34" s="165">
        <v>3424.9</v>
      </c>
      <c r="D34" s="252">
        <v>99.9</v>
      </c>
      <c r="E34" s="252">
        <f t="shared" si="1"/>
        <v>3524.8</v>
      </c>
      <c r="F34" s="253">
        <f t="shared" si="2"/>
        <v>3524.8</v>
      </c>
      <c r="G34" s="254">
        <v>371.78</v>
      </c>
      <c r="H34" s="255">
        <f t="shared" si="3"/>
        <v>379.96</v>
      </c>
      <c r="I34" s="256">
        <f t="shared" si="4"/>
        <v>0.62</v>
      </c>
      <c r="J34" s="256">
        <f t="shared" si="5"/>
        <v>379.33</v>
      </c>
      <c r="K34" s="164">
        <v>156</v>
      </c>
      <c r="L34" s="257">
        <v>0.03</v>
      </c>
      <c r="M34" s="279">
        <v>300</v>
      </c>
      <c r="N34" s="257">
        <f t="shared" si="6"/>
        <v>3824.8</v>
      </c>
      <c r="O34" s="257">
        <f t="shared" si="7"/>
        <v>9</v>
      </c>
      <c r="P34" s="258">
        <f t="shared" si="8"/>
        <v>0.002553</v>
      </c>
      <c r="Q34" s="164">
        <v>61</v>
      </c>
      <c r="R34" s="164">
        <v>58.33</v>
      </c>
      <c r="S34" s="250">
        <f t="shared" si="9"/>
        <v>95</v>
      </c>
      <c r="T34" s="280">
        <v>0.366</v>
      </c>
      <c r="U34" s="255">
        <f t="shared" si="10"/>
        <v>312.26</v>
      </c>
      <c r="V34" s="260">
        <f t="shared" si="11"/>
        <v>3.29</v>
      </c>
      <c r="W34" s="261"/>
      <c r="X34" s="281" t="s">
        <v>37</v>
      </c>
      <c r="Y34" s="263">
        <v>14.34</v>
      </c>
      <c r="Z34" s="264">
        <f t="shared" si="12"/>
        <v>5439.59</v>
      </c>
      <c r="AA34" s="265">
        <f t="shared" si="13"/>
        <v>25.252</v>
      </c>
      <c r="AB34" s="265">
        <f t="shared" si="14"/>
        <v>0.041</v>
      </c>
      <c r="AC34" s="265">
        <v>25.294</v>
      </c>
      <c r="AD34" s="264">
        <v>991.2</v>
      </c>
      <c r="AE34" s="256">
        <f t="shared" si="15"/>
        <v>25029.78</v>
      </c>
      <c r="AF34" s="256">
        <f t="shared" si="16"/>
        <v>30469.37</v>
      </c>
      <c r="AG34" s="266">
        <f t="shared" si="17"/>
        <v>80.32</v>
      </c>
      <c r="AH34" s="267">
        <f t="shared" si="18"/>
        <v>80.32</v>
      </c>
      <c r="AI34" s="282">
        <v>1590.78</v>
      </c>
      <c r="AJ34" s="277">
        <f t="shared" si="19"/>
        <v>65.22</v>
      </c>
      <c r="AK34" s="277">
        <f t="shared" si="20"/>
        <v>8.89</v>
      </c>
      <c r="AL34" s="283">
        <f t="shared" si="21"/>
        <v>74.11</v>
      </c>
      <c r="AM34" s="279">
        <f t="shared" si="22"/>
        <v>119.53</v>
      </c>
      <c r="AN34" s="220">
        <v>114.58</v>
      </c>
      <c r="AO34" s="270">
        <f t="shared" si="23"/>
        <v>111.332</v>
      </c>
      <c r="AP34" s="270">
        <f t="shared" si="24"/>
        <v>3.248</v>
      </c>
      <c r="AQ34" s="271">
        <v>100</v>
      </c>
      <c r="AR34" s="271">
        <f t="shared" si="25"/>
        <v>92.15645</v>
      </c>
      <c r="AS34" s="272">
        <f t="shared" si="26"/>
        <v>7.84355</v>
      </c>
      <c r="AT34" s="273">
        <f t="shared" si="27"/>
        <v>105.593</v>
      </c>
      <c r="AU34" s="273">
        <f t="shared" si="28"/>
        <v>8.987</v>
      </c>
      <c r="AV34" s="274">
        <f t="shared" si="29"/>
        <v>0.03251</v>
      </c>
      <c r="AW34" s="275">
        <f t="shared" si="30"/>
        <v>0.02996</v>
      </c>
      <c r="AX34" s="275">
        <f t="shared" si="31"/>
        <v>0.00255</v>
      </c>
      <c r="AY34" s="281" t="s">
        <v>37</v>
      </c>
      <c r="AZ34" s="276"/>
      <c r="BA34" s="277">
        <v>991.2</v>
      </c>
      <c r="BB34" s="277">
        <f t="shared" si="32"/>
        <v>110352.28</v>
      </c>
      <c r="BC34" s="277">
        <f t="shared" si="0"/>
        <v>32.22</v>
      </c>
      <c r="BD34" s="270">
        <f t="shared" si="33"/>
        <v>136.584</v>
      </c>
      <c r="BE34" s="270">
        <f t="shared" si="34"/>
        <v>3.289</v>
      </c>
      <c r="BF34" s="270">
        <f t="shared" si="35"/>
        <v>139.873</v>
      </c>
      <c r="BG34" s="277">
        <f t="shared" si="36"/>
        <v>111.34</v>
      </c>
      <c r="BH34" s="201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  <c r="CM34" s="157"/>
      <c r="CN34" s="157"/>
      <c r="CO34" s="157"/>
      <c r="CP34" s="157"/>
      <c r="CQ34" s="157"/>
      <c r="CR34" s="157"/>
      <c r="CS34" s="157"/>
      <c r="CT34" s="157"/>
      <c r="CU34" s="157"/>
      <c r="CV34" s="157"/>
      <c r="CW34" s="157"/>
      <c r="CX34" s="157"/>
      <c r="CY34" s="157"/>
      <c r="CZ34" s="157"/>
    </row>
    <row r="35" spans="1:104" ht="15.75">
      <c r="A35" s="160">
        <v>27</v>
      </c>
      <c r="B35" s="278" t="s">
        <v>38</v>
      </c>
      <c r="C35" s="165">
        <v>3592.1</v>
      </c>
      <c r="D35" s="252"/>
      <c r="E35" s="252">
        <f t="shared" si="1"/>
        <v>3592.1</v>
      </c>
      <c r="F35" s="253">
        <f t="shared" si="2"/>
        <v>3592.1</v>
      </c>
      <c r="G35" s="254">
        <v>480.47</v>
      </c>
      <c r="H35" s="255">
        <f t="shared" si="3"/>
        <v>491.04</v>
      </c>
      <c r="I35" s="256">
        <f t="shared" si="4"/>
        <v>0</v>
      </c>
      <c r="J35" s="256">
        <f t="shared" si="5"/>
        <v>491.04</v>
      </c>
      <c r="K35" s="164">
        <v>145</v>
      </c>
      <c r="L35" s="257">
        <v>0.03</v>
      </c>
      <c r="M35" s="279">
        <v>319.6</v>
      </c>
      <c r="N35" s="257">
        <f t="shared" si="6"/>
        <v>3911.7</v>
      </c>
      <c r="O35" s="257">
        <f t="shared" si="7"/>
        <v>9.59</v>
      </c>
      <c r="P35" s="258">
        <f t="shared" si="8"/>
        <v>0.00267</v>
      </c>
      <c r="Q35" s="164">
        <v>54</v>
      </c>
      <c r="R35" s="164">
        <v>84.43</v>
      </c>
      <c r="S35" s="250">
        <f t="shared" si="9"/>
        <v>91</v>
      </c>
      <c r="T35" s="280"/>
      <c r="U35" s="255">
        <f t="shared" si="10"/>
        <v>397.02</v>
      </c>
      <c r="V35" s="260">
        <f t="shared" si="11"/>
        <v>4.36</v>
      </c>
      <c r="W35" s="261"/>
      <c r="X35" s="281" t="s">
        <v>38</v>
      </c>
      <c r="Y35" s="263">
        <v>14.34</v>
      </c>
      <c r="Z35" s="264">
        <f t="shared" si="12"/>
        <v>7041.51</v>
      </c>
      <c r="AA35" s="265">
        <f t="shared" si="13"/>
        <v>33.502</v>
      </c>
      <c r="AB35" s="265">
        <f t="shared" si="14"/>
        <v>0</v>
      </c>
      <c r="AC35" s="265">
        <v>33.502</v>
      </c>
      <c r="AD35" s="264">
        <v>991.2</v>
      </c>
      <c r="AE35" s="256">
        <f t="shared" si="15"/>
        <v>33207.18</v>
      </c>
      <c r="AF35" s="256">
        <f t="shared" si="16"/>
        <v>40248.69</v>
      </c>
      <c r="AG35" s="266">
        <f t="shared" si="17"/>
        <v>81.97</v>
      </c>
      <c r="AH35" s="267">
        <f t="shared" si="18"/>
        <v>81.97</v>
      </c>
      <c r="AI35" s="282">
        <v>1590.78</v>
      </c>
      <c r="AJ35" s="277">
        <f t="shared" si="19"/>
        <v>0</v>
      </c>
      <c r="AK35" s="277">
        <f t="shared" si="20"/>
        <v>0</v>
      </c>
      <c r="AL35" s="283">
        <f t="shared" si="21"/>
        <v>0</v>
      </c>
      <c r="AM35" s="279" t="e">
        <f t="shared" si="22"/>
        <v>#DIV/0!</v>
      </c>
      <c r="AN35" s="220">
        <v>113.028</v>
      </c>
      <c r="AO35" s="270">
        <f t="shared" si="23"/>
        <v>113.028</v>
      </c>
      <c r="AP35" s="270">
        <f t="shared" si="24"/>
        <v>0</v>
      </c>
      <c r="AQ35" s="271">
        <v>100</v>
      </c>
      <c r="AR35" s="271">
        <f t="shared" si="25"/>
        <v>91.82964</v>
      </c>
      <c r="AS35" s="272">
        <f t="shared" si="26"/>
        <v>8.17036</v>
      </c>
      <c r="AT35" s="273">
        <f t="shared" si="27"/>
        <v>103.793</v>
      </c>
      <c r="AU35" s="273">
        <f t="shared" si="28"/>
        <v>9.235</v>
      </c>
      <c r="AV35" s="274">
        <f t="shared" si="29"/>
        <v>0.03147</v>
      </c>
      <c r="AW35" s="275">
        <f t="shared" si="30"/>
        <v>0.02889</v>
      </c>
      <c r="AX35" s="275">
        <f t="shared" si="31"/>
        <v>0.00257</v>
      </c>
      <c r="AY35" s="281" t="s">
        <v>38</v>
      </c>
      <c r="AZ35" s="276"/>
      <c r="BA35" s="277">
        <v>991.2</v>
      </c>
      <c r="BB35" s="277">
        <f t="shared" si="32"/>
        <v>112033.35</v>
      </c>
      <c r="BC35" s="277">
        <f t="shared" si="0"/>
        <v>31.19</v>
      </c>
      <c r="BD35" s="270">
        <f t="shared" si="33"/>
        <v>146.53</v>
      </c>
      <c r="BE35" s="270">
        <f t="shared" si="34"/>
        <v>0</v>
      </c>
      <c r="BF35" s="270">
        <f t="shared" si="35"/>
        <v>146.53</v>
      </c>
      <c r="BG35" s="277">
        <f t="shared" si="36"/>
        <v>113.04</v>
      </c>
      <c r="BH35" s="201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  <c r="BZ35" s="157"/>
      <c r="CA35" s="157"/>
      <c r="CB35" s="157"/>
      <c r="CC35" s="157"/>
      <c r="CD35" s="157"/>
      <c r="CE35" s="157"/>
      <c r="CF35" s="157"/>
      <c r="CG35" s="157"/>
      <c r="CH35" s="157"/>
      <c r="CI35" s="157"/>
      <c r="CJ35" s="157"/>
      <c r="CK35" s="157"/>
      <c r="CL35" s="157"/>
      <c r="CM35" s="157"/>
      <c r="CN35" s="157"/>
      <c r="CO35" s="157"/>
      <c r="CP35" s="157"/>
      <c r="CQ35" s="157"/>
      <c r="CR35" s="157"/>
      <c r="CS35" s="157"/>
      <c r="CT35" s="157"/>
      <c r="CU35" s="157"/>
      <c r="CV35" s="157"/>
      <c r="CW35" s="157"/>
      <c r="CX35" s="157"/>
      <c r="CY35" s="157"/>
      <c r="CZ35" s="157"/>
    </row>
    <row r="36" spans="1:104" ht="15.75">
      <c r="A36" s="160">
        <v>28</v>
      </c>
      <c r="B36" s="278" t="s">
        <v>39</v>
      </c>
      <c r="C36" s="165">
        <v>3577.6</v>
      </c>
      <c r="D36" s="252"/>
      <c r="E36" s="252">
        <f t="shared" si="1"/>
        <v>3577.6</v>
      </c>
      <c r="F36" s="253">
        <f t="shared" si="2"/>
        <v>3577.6</v>
      </c>
      <c r="G36" s="254">
        <v>476.2</v>
      </c>
      <c r="H36" s="255">
        <f t="shared" si="3"/>
        <v>486.68</v>
      </c>
      <c r="I36" s="256">
        <f t="shared" si="4"/>
        <v>0</v>
      </c>
      <c r="J36" s="256">
        <f t="shared" si="5"/>
        <v>486.68</v>
      </c>
      <c r="K36" s="164">
        <v>145</v>
      </c>
      <c r="L36" s="257">
        <v>0.03</v>
      </c>
      <c r="M36" s="279">
        <v>296.2</v>
      </c>
      <c r="N36" s="257">
        <f t="shared" si="6"/>
        <v>3873.8</v>
      </c>
      <c r="O36" s="257">
        <f t="shared" si="7"/>
        <v>8.89</v>
      </c>
      <c r="P36" s="258">
        <f t="shared" si="8"/>
        <v>0.002485</v>
      </c>
      <c r="Q36" s="164">
        <v>43</v>
      </c>
      <c r="R36" s="164">
        <v>47.99</v>
      </c>
      <c r="S36" s="250">
        <f t="shared" si="9"/>
        <v>102</v>
      </c>
      <c r="T36" s="280"/>
      <c r="U36" s="255">
        <f t="shared" si="10"/>
        <v>429.8</v>
      </c>
      <c r="V36" s="260">
        <f t="shared" si="11"/>
        <v>4.21</v>
      </c>
      <c r="W36" s="261"/>
      <c r="X36" s="281" t="s">
        <v>39</v>
      </c>
      <c r="Y36" s="263">
        <v>14.34</v>
      </c>
      <c r="Z36" s="264">
        <f t="shared" si="12"/>
        <v>6978.99</v>
      </c>
      <c r="AA36" s="265">
        <f t="shared" si="13"/>
        <v>36.975</v>
      </c>
      <c r="AB36" s="265">
        <f t="shared" si="14"/>
        <v>0</v>
      </c>
      <c r="AC36" s="265">
        <v>36.975</v>
      </c>
      <c r="AD36" s="264">
        <v>991.2</v>
      </c>
      <c r="AE36" s="256">
        <f t="shared" si="15"/>
        <v>36649.62</v>
      </c>
      <c r="AF36" s="256">
        <f t="shared" si="16"/>
        <v>43628.61</v>
      </c>
      <c r="AG36" s="266">
        <f t="shared" si="17"/>
        <v>89.65</v>
      </c>
      <c r="AH36" s="267">
        <f t="shared" si="18"/>
        <v>89.65</v>
      </c>
      <c r="AI36" s="282">
        <v>1590.78</v>
      </c>
      <c r="AJ36" s="277">
        <f t="shared" si="19"/>
        <v>0</v>
      </c>
      <c r="AK36" s="277">
        <f t="shared" si="20"/>
        <v>0</v>
      </c>
      <c r="AL36" s="283">
        <f t="shared" si="21"/>
        <v>0</v>
      </c>
      <c r="AM36" s="279" t="e">
        <f t="shared" si="22"/>
        <v>#DIV/0!</v>
      </c>
      <c r="AN36" s="220">
        <v>121.687</v>
      </c>
      <c r="AO36" s="270">
        <f t="shared" si="23"/>
        <v>121.687</v>
      </c>
      <c r="AP36" s="270">
        <f t="shared" si="24"/>
        <v>0</v>
      </c>
      <c r="AQ36" s="271">
        <v>100</v>
      </c>
      <c r="AR36" s="271">
        <f t="shared" si="25"/>
        <v>92.35376</v>
      </c>
      <c r="AS36" s="272">
        <f t="shared" si="26"/>
        <v>7.64624</v>
      </c>
      <c r="AT36" s="273">
        <f t="shared" si="27"/>
        <v>112.383</v>
      </c>
      <c r="AU36" s="273">
        <f t="shared" si="28"/>
        <v>9.304</v>
      </c>
      <c r="AV36" s="274">
        <f t="shared" si="29"/>
        <v>0.03401</v>
      </c>
      <c r="AW36" s="275">
        <f t="shared" si="30"/>
        <v>0.03141</v>
      </c>
      <c r="AX36" s="275">
        <f t="shared" si="31"/>
        <v>0.0026</v>
      </c>
      <c r="AY36" s="281" t="s">
        <v>39</v>
      </c>
      <c r="AZ36" s="276"/>
      <c r="BA36" s="277">
        <v>991.2</v>
      </c>
      <c r="BB36" s="277">
        <f t="shared" si="32"/>
        <v>120616.15</v>
      </c>
      <c r="BC36" s="277">
        <f t="shared" si="0"/>
        <v>33.71</v>
      </c>
      <c r="BD36" s="270">
        <f t="shared" si="33"/>
        <v>158.662</v>
      </c>
      <c r="BE36" s="270">
        <f t="shared" si="34"/>
        <v>0</v>
      </c>
      <c r="BF36" s="270">
        <f t="shared" si="35"/>
        <v>158.662</v>
      </c>
      <c r="BG36" s="277">
        <f t="shared" si="36"/>
        <v>121.67</v>
      </c>
      <c r="BH36" s="201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</row>
    <row r="37" spans="1:104" ht="15.75">
      <c r="A37" s="160">
        <v>29</v>
      </c>
      <c r="B37" s="278" t="s">
        <v>40</v>
      </c>
      <c r="C37" s="165">
        <v>4470.1</v>
      </c>
      <c r="D37" s="252"/>
      <c r="E37" s="252">
        <f t="shared" si="1"/>
        <v>4470.1</v>
      </c>
      <c r="F37" s="253">
        <f t="shared" si="2"/>
        <v>4470.1</v>
      </c>
      <c r="G37" s="254">
        <v>224</v>
      </c>
      <c r="H37" s="255">
        <f t="shared" si="3"/>
        <v>228.93</v>
      </c>
      <c r="I37" s="256">
        <f t="shared" si="4"/>
        <v>0</v>
      </c>
      <c r="J37" s="256">
        <f t="shared" si="5"/>
        <v>228.93</v>
      </c>
      <c r="K37" s="164">
        <v>205</v>
      </c>
      <c r="L37" s="257">
        <v>0.03</v>
      </c>
      <c r="M37" s="279">
        <v>423.6</v>
      </c>
      <c r="N37" s="257">
        <f t="shared" si="6"/>
        <v>4893.7</v>
      </c>
      <c r="O37" s="257">
        <f t="shared" si="7"/>
        <v>12.71</v>
      </c>
      <c r="P37" s="258">
        <f t="shared" si="8"/>
        <v>0.002843</v>
      </c>
      <c r="Q37" s="164">
        <v>91</v>
      </c>
      <c r="R37" s="164">
        <v>86.23</v>
      </c>
      <c r="S37" s="250">
        <f t="shared" si="9"/>
        <v>114</v>
      </c>
      <c r="T37" s="280"/>
      <c r="U37" s="255">
        <f t="shared" si="10"/>
        <v>129.99</v>
      </c>
      <c r="V37" s="260">
        <f t="shared" si="11"/>
        <v>1.14</v>
      </c>
      <c r="W37" s="261"/>
      <c r="X37" s="281" t="s">
        <v>40</v>
      </c>
      <c r="Y37" s="263">
        <v>14.34</v>
      </c>
      <c r="Z37" s="264">
        <f t="shared" si="12"/>
        <v>3282.86</v>
      </c>
      <c r="AA37" s="265">
        <f t="shared" si="13"/>
        <v>15.496</v>
      </c>
      <c r="AB37" s="265">
        <f t="shared" si="14"/>
        <v>0</v>
      </c>
      <c r="AC37" s="265">
        <v>15.496</v>
      </c>
      <c r="AD37" s="264">
        <v>991.2</v>
      </c>
      <c r="AE37" s="256">
        <f t="shared" si="15"/>
        <v>15359.64</v>
      </c>
      <c r="AF37" s="256">
        <f t="shared" si="16"/>
        <v>18642.5</v>
      </c>
      <c r="AG37" s="266">
        <f t="shared" si="17"/>
        <v>81.43</v>
      </c>
      <c r="AH37" s="267">
        <f t="shared" si="18"/>
        <v>81.43</v>
      </c>
      <c r="AI37" s="282">
        <v>1590.78</v>
      </c>
      <c r="AJ37" s="277">
        <f t="shared" si="19"/>
        <v>0</v>
      </c>
      <c r="AK37" s="277">
        <f t="shared" si="20"/>
        <v>0</v>
      </c>
      <c r="AL37" s="283">
        <f t="shared" si="21"/>
        <v>0</v>
      </c>
      <c r="AM37" s="279" t="e">
        <f t="shared" si="22"/>
        <v>#DIV/0!</v>
      </c>
      <c r="AN37" s="220">
        <v>148.66</v>
      </c>
      <c r="AO37" s="270">
        <f t="shared" si="23"/>
        <v>148.66</v>
      </c>
      <c r="AP37" s="270">
        <f t="shared" si="24"/>
        <v>0</v>
      </c>
      <c r="AQ37" s="271">
        <v>100</v>
      </c>
      <c r="AR37" s="271">
        <f t="shared" si="25"/>
        <v>91.34397</v>
      </c>
      <c r="AS37" s="272">
        <f t="shared" si="26"/>
        <v>8.65603</v>
      </c>
      <c r="AT37" s="273">
        <f t="shared" si="27"/>
        <v>135.792</v>
      </c>
      <c r="AU37" s="273">
        <f t="shared" si="28"/>
        <v>12.868</v>
      </c>
      <c r="AV37" s="274">
        <f t="shared" si="29"/>
        <v>0.03326</v>
      </c>
      <c r="AW37" s="275">
        <f t="shared" si="30"/>
        <v>0.03038</v>
      </c>
      <c r="AX37" s="275">
        <f t="shared" si="31"/>
        <v>0.00288</v>
      </c>
      <c r="AY37" s="281" t="s">
        <v>40</v>
      </c>
      <c r="AZ37" s="276"/>
      <c r="BA37" s="277">
        <v>991.2</v>
      </c>
      <c r="BB37" s="277">
        <f t="shared" si="32"/>
        <v>147351.79</v>
      </c>
      <c r="BC37" s="277">
        <f t="shared" si="0"/>
        <v>32.96</v>
      </c>
      <c r="BD37" s="270">
        <f t="shared" si="33"/>
        <v>164.156</v>
      </c>
      <c r="BE37" s="270">
        <f t="shared" si="34"/>
        <v>0</v>
      </c>
      <c r="BF37" s="270">
        <f t="shared" si="35"/>
        <v>164.156</v>
      </c>
      <c r="BG37" s="277">
        <f t="shared" si="36"/>
        <v>148.68</v>
      </c>
      <c r="BH37" s="201"/>
      <c r="BI37" s="157"/>
      <c r="BJ37" s="157"/>
      <c r="BK37" s="157"/>
      <c r="BL37" s="157"/>
      <c r="BM37" s="157"/>
      <c r="BN37" s="157"/>
      <c r="BO37" s="157"/>
      <c r="BP37" s="157"/>
      <c r="BQ37" s="157"/>
      <c r="BR37" s="157"/>
      <c r="BS37" s="157"/>
      <c r="BT37" s="157"/>
      <c r="BU37" s="157"/>
      <c r="BV37" s="157"/>
      <c r="BW37" s="157"/>
      <c r="BX37" s="157"/>
      <c r="BY37" s="157"/>
      <c r="BZ37" s="157"/>
      <c r="CA37" s="157"/>
      <c r="CB37" s="157"/>
      <c r="CC37" s="157"/>
      <c r="CD37" s="157"/>
      <c r="CE37" s="157"/>
      <c r="CF37" s="157"/>
      <c r="CG37" s="157"/>
      <c r="CH37" s="157"/>
      <c r="CI37" s="157"/>
      <c r="CJ37" s="157"/>
      <c r="CK37" s="157"/>
      <c r="CL37" s="157"/>
      <c r="CM37" s="157"/>
      <c r="CN37" s="157"/>
      <c r="CO37" s="157"/>
      <c r="CP37" s="157"/>
      <c r="CQ37" s="157"/>
      <c r="CR37" s="157"/>
      <c r="CS37" s="157"/>
      <c r="CT37" s="157"/>
      <c r="CU37" s="157"/>
      <c r="CV37" s="157"/>
      <c r="CW37" s="157"/>
      <c r="CX37" s="157"/>
      <c r="CY37" s="157"/>
      <c r="CZ37" s="157"/>
    </row>
    <row r="38" spans="1:104" ht="15.75">
      <c r="A38" s="160">
        <v>30</v>
      </c>
      <c r="B38" s="278" t="s">
        <v>42</v>
      </c>
      <c r="C38" s="253">
        <v>5491.5</v>
      </c>
      <c r="D38" s="252"/>
      <c r="E38" s="252">
        <f t="shared" si="1"/>
        <v>5491.5</v>
      </c>
      <c r="F38" s="253">
        <f t="shared" si="2"/>
        <v>5491.5</v>
      </c>
      <c r="G38" s="254">
        <v>412.15</v>
      </c>
      <c r="H38" s="255">
        <f t="shared" si="3"/>
        <v>421.22</v>
      </c>
      <c r="I38" s="256">
        <f t="shared" si="4"/>
        <v>0</v>
      </c>
      <c r="J38" s="256">
        <f t="shared" si="5"/>
        <v>421.22</v>
      </c>
      <c r="K38" s="163">
        <v>211</v>
      </c>
      <c r="L38" s="257">
        <v>0.03</v>
      </c>
      <c r="M38" s="279">
        <v>759</v>
      </c>
      <c r="N38" s="257">
        <f t="shared" si="6"/>
        <v>6250.5</v>
      </c>
      <c r="O38" s="257">
        <f t="shared" si="7"/>
        <v>22.77</v>
      </c>
      <c r="P38" s="258">
        <f t="shared" si="8"/>
        <v>0.004146</v>
      </c>
      <c r="Q38" s="163">
        <v>86</v>
      </c>
      <c r="R38" s="220">
        <v>98.4</v>
      </c>
      <c r="S38" s="250">
        <f t="shared" si="9"/>
        <v>125</v>
      </c>
      <c r="T38" s="280"/>
      <c r="U38" s="255">
        <f t="shared" si="10"/>
        <v>300.05</v>
      </c>
      <c r="V38" s="260">
        <f t="shared" si="11"/>
        <v>2.4</v>
      </c>
      <c r="W38" s="261"/>
      <c r="X38" s="281" t="s">
        <v>42</v>
      </c>
      <c r="Y38" s="263">
        <v>14.34</v>
      </c>
      <c r="Z38" s="264">
        <f t="shared" si="12"/>
        <v>6040.29</v>
      </c>
      <c r="AA38" s="265">
        <f t="shared" si="13"/>
        <v>28.994</v>
      </c>
      <c r="AB38" s="265">
        <f t="shared" si="14"/>
        <v>0</v>
      </c>
      <c r="AC38" s="265">
        <v>28.994</v>
      </c>
      <c r="AD38" s="264">
        <v>991.2</v>
      </c>
      <c r="AE38" s="256">
        <f t="shared" si="15"/>
        <v>28738.85</v>
      </c>
      <c r="AF38" s="256">
        <f t="shared" si="16"/>
        <v>34779.14</v>
      </c>
      <c r="AG38" s="266">
        <f t="shared" si="17"/>
        <v>82.57</v>
      </c>
      <c r="AH38" s="267">
        <f t="shared" si="18"/>
        <v>82.57</v>
      </c>
      <c r="AI38" s="282">
        <v>1590.78</v>
      </c>
      <c r="AJ38" s="277">
        <f t="shared" si="19"/>
        <v>0</v>
      </c>
      <c r="AK38" s="277">
        <f t="shared" si="20"/>
        <v>0</v>
      </c>
      <c r="AL38" s="283">
        <f t="shared" si="21"/>
        <v>0</v>
      </c>
      <c r="AM38" s="279" t="e">
        <f t="shared" si="22"/>
        <v>#DIV/0!</v>
      </c>
      <c r="AN38" s="220">
        <v>200.289</v>
      </c>
      <c r="AO38" s="270">
        <f t="shared" si="23"/>
        <v>200.289</v>
      </c>
      <c r="AP38" s="270">
        <f t="shared" si="24"/>
        <v>0</v>
      </c>
      <c r="AQ38" s="271">
        <v>100</v>
      </c>
      <c r="AR38" s="271">
        <f t="shared" si="25"/>
        <v>87.85697</v>
      </c>
      <c r="AS38" s="272">
        <f t="shared" si="26"/>
        <v>12.14303</v>
      </c>
      <c r="AT38" s="273">
        <f t="shared" si="27"/>
        <v>175.968</v>
      </c>
      <c r="AU38" s="273">
        <f t="shared" si="28"/>
        <v>24.321</v>
      </c>
      <c r="AV38" s="274">
        <f t="shared" si="29"/>
        <v>0.03647</v>
      </c>
      <c r="AW38" s="275">
        <f t="shared" si="30"/>
        <v>0.03204</v>
      </c>
      <c r="AX38" s="275">
        <f t="shared" si="31"/>
        <v>0.00443</v>
      </c>
      <c r="AY38" s="281" t="s">
        <v>42</v>
      </c>
      <c r="AZ38" s="276"/>
      <c r="BA38" s="277">
        <v>991.2</v>
      </c>
      <c r="BB38" s="277">
        <f t="shared" si="32"/>
        <v>198526.46</v>
      </c>
      <c r="BC38" s="277">
        <f t="shared" si="0"/>
        <v>36.15</v>
      </c>
      <c r="BD38" s="270">
        <f t="shared" si="33"/>
        <v>229.283</v>
      </c>
      <c r="BE38" s="270">
        <f t="shared" si="34"/>
        <v>0</v>
      </c>
      <c r="BF38" s="270">
        <f t="shared" si="35"/>
        <v>229.283</v>
      </c>
      <c r="BG38" s="277">
        <f t="shared" si="36"/>
        <v>200.28</v>
      </c>
      <c r="BH38" s="201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  <c r="CL38" s="157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  <c r="CZ38" s="157"/>
    </row>
    <row r="39" spans="1:104" ht="15.75">
      <c r="A39" s="160">
        <v>31</v>
      </c>
      <c r="B39" s="278" t="s">
        <v>43</v>
      </c>
      <c r="C39" s="165">
        <v>3213</v>
      </c>
      <c r="D39" s="252"/>
      <c r="E39" s="252">
        <f t="shared" si="1"/>
        <v>3213</v>
      </c>
      <c r="F39" s="253">
        <f t="shared" si="2"/>
        <v>3213</v>
      </c>
      <c r="G39" s="254">
        <v>281.13</v>
      </c>
      <c r="H39" s="255">
        <f t="shared" si="3"/>
        <v>287.31</v>
      </c>
      <c r="I39" s="256">
        <f t="shared" si="4"/>
        <v>0</v>
      </c>
      <c r="J39" s="256">
        <f t="shared" si="5"/>
        <v>287.31</v>
      </c>
      <c r="K39" s="164">
        <v>147</v>
      </c>
      <c r="L39" s="257">
        <v>0.03</v>
      </c>
      <c r="M39" s="279">
        <v>454.9</v>
      </c>
      <c r="N39" s="257">
        <f t="shared" si="6"/>
        <v>3667.9</v>
      </c>
      <c r="O39" s="257">
        <f t="shared" si="7"/>
        <v>13.65</v>
      </c>
      <c r="P39" s="258">
        <f t="shared" si="8"/>
        <v>0.004248</v>
      </c>
      <c r="Q39" s="164">
        <v>64</v>
      </c>
      <c r="R39" s="164">
        <v>94.89</v>
      </c>
      <c r="S39" s="250">
        <f t="shared" si="9"/>
        <v>83</v>
      </c>
      <c r="T39" s="280"/>
      <c r="U39" s="255">
        <f t="shared" si="10"/>
        <v>178.77</v>
      </c>
      <c r="V39" s="260">
        <f t="shared" si="11"/>
        <v>2.15</v>
      </c>
      <c r="W39" s="261"/>
      <c r="X39" s="281" t="s">
        <v>43</v>
      </c>
      <c r="Y39" s="263">
        <v>14.34</v>
      </c>
      <c r="Z39" s="264">
        <f t="shared" si="12"/>
        <v>4120.03</v>
      </c>
      <c r="AA39" s="265">
        <f t="shared" si="13"/>
        <v>17.966</v>
      </c>
      <c r="AB39" s="265">
        <f t="shared" si="14"/>
        <v>0</v>
      </c>
      <c r="AC39" s="265">
        <v>17.966</v>
      </c>
      <c r="AD39" s="264">
        <v>991.2</v>
      </c>
      <c r="AE39" s="256">
        <f t="shared" si="15"/>
        <v>17807.9</v>
      </c>
      <c r="AF39" s="256">
        <f t="shared" si="16"/>
        <v>21927.93</v>
      </c>
      <c r="AG39" s="266">
        <f t="shared" si="17"/>
        <v>76.32</v>
      </c>
      <c r="AH39" s="267">
        <f t="shared" si="18"/>
        <v>76.32</v>
      </c>
      <c r="AI39" s="282">
        <v>1590.78</v>
      </c>
      <c r="AJ39" s="277">
        <f t="shared" si="19"/>
        <v>0</v>
      </c>
      <c r="AK39" s="277">
        <f t="shared" si="20"/>
        <v>0</v>
      </c>
      <c r="AL39" s="283">
        <f t="shared" si="21"/>
        <v>0</v>
      </c>
      <c r="AM39" s="279" t="e">
        <f t="shared" si="22"/>
        <v>#DIV/0!</v>
      </c>
      <c r="AN39" s="220">
        <v>120.014</v>
      </c>
      <c r="AO39" s="270">
        <f t="shared" si="23"/>
        <v>120.014</v>
      </c>
      <c r="AP39" s="270">
        <f t="shared" si="24"/>
        <v>0</v>
      </c>
      <c r="AQ39" s="271">
        <v>100</v>
      </c>
      <c r="AR39" s="271">
        <f t="shared" si="25"/>
        <v>87.59781</v>
      </c>
      <c r="AS39" s="272">
        <f t="shared" si="26"/>
        <v>12.40219</v>
      </c>
      <c r="AT39" s="273">
        <f t="shared" si="27"/>
        <v>105.13</v>
      </c>
      <c r="AU39" s="273">
        <f t="shared" si="28"/>
        <v>14.884</v>
      </c>
      <c r="AV39" s="274">
        <f t="shared" si="29"/>
        <v>0.03735</v>
      </c>
      <c r="AW39" s="275">
        <f t="shared" si="30"/>
        <v>0.03272</v>
      </c>
      <c r="AX39" s="275">
        <f t="shared" si="31"/>
        <v>0.00463</v>
      </c>
      <c r="AY39" s="281" t="s">
        <v>43</v>
      </c>
      <c r="AZ39" s="276"/>
      <c r="BA39" s="277">
        <v>991.2</v>
      </c>
      <c r="BB39" s="277">
        <f t="shared" si="32"/>
        <v>118957.88</v>
      </c>
      <c r="BC39" s="277">
        <f t="shared" si="0"/>
        <v>37.02</v>
      </c>
      <c r="BD39" s="270">
        <f t="shared" si="33"/>
        <v>137.98</v>
      </c>
      <c r="BE39" s="270">
        <f t="shared" si="34"/>
        <v>0</v>
      </c>
      <c r="BF39" s="270">
        <f t="shared" si="35"/>
        <v>137.98</v>
      </c>
      <c r="BG39" s="277">
        <f t="shared" si="36"/>
        <v>120.01</v>
      </c>
      <c r="BH39" s="201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  <c r="CX39" s="157"/>
      <c r="CY39" s="157"/>
      <c r="CZ39" s="157"/>
    </row>
    <row r="40" spans="1:104" ht="15.75">
      <c r="A40" s="160">
        <v>32</v>
      </c>
      <c r="B40" s="278" t="s">
        <v>44</v>
      </c>
      <c r="C40" s="165">
        <v>3277</v>
      </c>
      <c r="D40" s="252">
        <v>14.1</v>
      </c>
      <c r="E40" s="252">
        <f t="shared" si="1"/>
        <v>3291.1</v>
      </c>
      <c r="F40" s="253">
        <f t="shared" si="2"/>
        <v>3291.1</v>
      </c>
      <c r="G40" s="254">
        <v>306.75</v>
      </c>
      <c r="H40" s="255">
        <f t="shared" si="3"/>
        <v>313.5</v>
      </c>
      <c r="I40" s="256">
        <f t="shared" si="4"/>
        <v>0.27</v>
      </c>
      <c r="J40" s="256">
        <f t="shared" si="5"/>
        <v>313.23</v>
      </c>
      <c r="K40" s="164">
        <v>123</v>
      </c>
      <c r="L40" s="257">
        <v>0.03</v>
      </c>
      <c r="M40" s="279">
        <v>382.1</v>
      </c>
      <c r="N40" s="257">
        <f t="shared" si="6"/>
        <v>3673.2</v>
      </c>
      <c r="O40" s="257">
        <f t="shared" si="7"/>
        <v>11.46</v>
      </c>
      <c r="P40" s="258">
        <f t="shared" si="8"/>
        <v>0.003482</v>
      </c>
      <c r="Q40" s="164">
        <v>65</v>
      </c>
      <c r="R40" s="164">
        <v>120.6</v>
      </c>
      <c r="S40" s="250">
        <f t="shared" si="9"/>
        <v>58</v>
      </c>
      <c r="T40" s="280">
        <v>0.217</v>
      </c>
      <c r="U40" s="255">
        <f t="shared" si="10"/>
        <v>181.22</v>
      </c>
      <c r="V40" s="260">
        <f t="shared" si="11"/>
        <v>3.12</v>
      </c>
      <c r="W40" s="261"/>
      <c r="X40" s="281" t="s">
        <v>44</v>
      </c>
      <c r="Y40" s="263">
        <v>14.34</v>
      </c>
      <c r="Z40" s="264">
        <f t="shared" si="12"/>
        <v>4491.72</v>
      </c>
      <c r="AA40" s="265">
        <f t="shared" si="13"/>
        <v>21.563</v>
      </c>
      <c r="AB40" s="265">
        <f t="shared" si="14"/>
        <v>0.019</v>
      </c>
      <c r="AC40" s="265">
        <v>21.582</v>
      </c>
      <c r="AD40" s="264">
        <v>991.2</v>
      </c>
      <c r="AE40" s="256">
        <f t="shared" si="15"/>
        <v>21373.25</v>
      </c>
      <c r="AF40" s="256">
        <f t="shared" si="16"/>
        <v>25864.97</v>
      </c>
      <c r="AG40" s="266">
        <f t="shared" si="17"/>
        <v>82.58</v>
      </c>
      <c r="AH40" s="267">
        <f t="shared" si="18"/>
        <v>82.58</v>
      </c>
      <c r="AI40" s="282">
        <v>1590.78</v>
      </c>
      <c r="AJ40" s="277">
        <f t="shared" si="19"/>
        <v>30.22</v>
      </c>
      <c r="AK40" s="277">
        <f t="shared" si="20"/>
        <v>3.87</v>
      </c>
      <c r="AL40" s="283">
        <f t="shared" si="21"/>
        <v>34.09</v>
      </c>
      <c r="AM40" s="279">
        <f t="shared" si="22"/>
        <v>126.26</v>
      </c>
      <c r="AN40" s="220">
        <v>119.097</v>
      </c>
      <c r="AO40" s="270">
        <f t="shared" si="23"/>
        <v>118.587</v>
      </c>
      <c r="AP40" s="270">
        <f t="shared" si="24"/>
        <v>0.51</v>
      </c>
      <c r="AQ40" s="271">
        <v>100</v>
      </c>
      <c r="AR40" s="271">
        <f t="shared" si="25"/>
        <v>89.59763</v>
      </c>
      <c r="AS40" s="272">
        <f t="shared" si="26"/>
        <v>10.40237</v>
      </c>
      <c r="AT40" s="273">
        <f t="shared" si="27"/>
        <v>106.708</v>
      </c>
      <c r="AU40" s="273">
        <f t="shared" si="28"/>
        <v>12.389</v>
      </c>
      <c r="AV40" s="274">
        <f t="shared" si="29"/>
        <v>0.03619</v>
      </c>
      <c r="AW40" s="275">
        <f t="shared" si="30"/>
        <v>0.03242</v>
      </c>
      <c r="AX40" s="275">
        <f t="shared" si="31"/>
        <v>0.00376</v>
      </c>
      <c r="AY40" s="281" t="s">
        <v>44</v>
      </c>
      <c r="AZ40" s="276"/>
      <c r="BA40" s="277">
        <v>991.2</v>
      </c>
      <c r="BB40" s="277">
        <f t="shared" si="32"/>
        <v>117543.43</v>
      </c>
      <c r="BC40" s="277">
        <f t="shared" si="0"/>
        <v>35.87</v>
      </c>
      <c r="BD40" s="270">
        <f t="shared" si="33"/>
        <v>140.15</v>
      </c>
      <c r="BE40" s="270">
        <f t="shared" si="34"/>
        <v>0.529</v>
      </c>
      <c r="BF40" s="270">
        <f t="shared" si="35"/>
        <v>140.679</v>
      </c>
      <c r="BG40" s="277">
        <f t="shared" si="36"/>
        <v>118.59</v>
      </c>
      <c r="BH40" s="201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7"/>
      <c r="CA40" s="157"/>
      <c r="CB40" s="157"/>
      <c r="CC40" s="157"/>
      <c r="CD40" s="157"/>
      <c r="CE40" s="157"/>
      <c r="CF40" s="157"/>
      <c r="CG40" s="157"/>
      <c r="CH40" s="157"/>
      <c r="CI40" s="157"/>
      <c r="CJ40" s="157"/>
      <c r="CK40" s="157"/>
      <c r="CL40" s="157"/>
      <c r="CM40" s="157"/>
      <c r="CN40" s="157"/>
      <c r="CO40" s="157"/>
      <c r="CP40" s="157"/>
      <c r="CQ40" s="157"/>
      <c r="CR40" s="157"/>
      <c r="CS40" s="157"/>
      <c r="CT40" s="157"/>
      <c r="CU40" s="157"/>
      <c r="CV40" s="157"/>
      <c r="CW40" s="157"/>
      <c r="CX40" s="157"/>
      <c r="CY40" s="157"/>
      <c r="CZ40" s="157"/>
    </row>
    <row r="41" spans="1:104" ht="15.75">
      <c r="A41" s="160">
        <v>33</v>
      </c>
      <c r="B41" s="278" t="s">
        <v>45</v>
      </c>
      <c r="C41" s="165">
        <v>3237.4</v>
      </c>
      <c r="D41" s="252">
        <v>18.8</v>
      </c>
      <c r="E41" s="252">
        <f t="shared" si="1"/>
        <v>3256.2</v>
      </c>
      <c r="F41" s="253">
        <f t="shared" si="2"/>
        <v>3256.2</v>
      </c>
      <c r="G41" s="254">
        <v>420.52</v>
      </c>
      <c r="H41" s="255">
        <f t="shared" si="3"/>
        <v>429.77</v>
      </c>
      <c r="I41" s="256">
        <f t="shared" si="4"/>
        <v>0.26</v>
      </c>
      <c r="J41" s="256">
        <f t="shared" si="5"/>
        <v>429.51</v>
      </c>
      <c r="K41" s="164">
        <v>128</v>
      </c>
      <c r="L41" s="257">
        <v>0.03</v>
      </c>
      <c r="M41" s="279">
        <v>448.7</v>
      </c>
      <c r="N41" s="257">
        <f t="shared" si="6"/>
        <v>3704.9</v>
      </c>
      <c r="O41" s="257">
        <f t="shared" si="7"/>
        <v>13.46</v>
      </c>
      <c r="P41" s="258">
        <f t="shared" si="8"/>
        <v>0.004134</v>
      </c>
      <c r="Q41" s="164">
        <v>83</v>
      </c>
      <c r="R41" s="164">
        <v>141.42</v>
      </c>
      <c r="S41" s="250">
        <f t="shared" si="9"/>
        <v>45</v>
      </c>
      <c r="T41" s="280">
        <v>0.183</v>
      </c>
      <c r="U41" s="255">
        <f t="shared" si="10"/>
        <v>274.71</v>
      </c>
      <c r="V41" s="260">
        <f t="shared" si="11"/>
        <v>6.1</v>
      </c>
      <c r="W41" s="261"/>
      <c r="X41" s="281" t="s">
        <v>45</v>
      </c>
      <c r="Y41" s="263">
        <v>14.34</v>
      </c>
      <c r="Z41" s="264">
        <f t="shared" si="12"/>
        <v>6159.17</v>
      </c>
      <c r="AA41" s="265">
        <f t="shared" si="13"/>
        <v>29.297</v>
      </c>
      <c r="AB41" s="265">
        <f t="shared" si="14"/>
        <v>0.018</v>
      </c>
      <c r="AC41" s="265">
        <v>29.315</v>
      </c>
      <c r="AD41" s="264">
        <v>991.2</v>
      </c>
      <c r="AE41" s="256">
        <f t="shared" si="15"/>
        <v>29039.19</v>
      </c>
      <c r="AF41" s="256">
        <f t="shared" si="16"/>
        <v>35198.36</v>
      </c>
      <c r="AG41" s="266">
        <f t="shared" si="17"/>
        <v>81.95</v>
      </c>
      <c r="AH41" s="267">
        <f t="shared" si="18"/>
        <v>81.95</v>
      </c>
      <c r="AI41" s="282">
        <v>1590.78</v>
      </c>
      <c r="AJ41" s="277">
        <f t="shared" si="19"/>
        <v>28.63</v>
      </c>
      <c r="AK41" s="277">
        <f t="shared" si="20"/>
        <v>3.73</v>
      </c>
      <c r="AL41" s="283">
        <f t="shared" si="21"/>
        <v>32.36</v>
      </c>
      <c r="AM41" s="279">
        <f t="shared" si="22"/>
        <v>124.46</v>
      </c>
      <c r="AN41" s="220">
        <v>124.711</v>
      </c>
      <c r="AO41" s="270">
        <f t="shared" si="23"/>
        <v>123.991</v>
      </c>
      <c r="AP41" s="270">
        <f t="shared" si="24"/>
        <v>0.72</v>
      </c>
      <c r="AQ41" s="271">
        <v>100</v>
      </c>
      <c r="AR41" s="271">
        <f t="shared" si="25"/>
        <v>87.88901</v>
      </c>
      <c r="AS41" s="272">
        <f t="shared" si="26"/>
        <v>12.11099</v>
      </c>
      <c r="AT41" s="273">
        <f t="shared" si="27"/>
        <v>109.607</v>
      </c>
      <c r="AU41" s="273">
        <f t="shared" si="28"/>
        <v>15.104</v>
      </c>
      <c r="AV41" s="274">
        <f t="shared" si="29"/>
        <v>0.0383</v>
      </c>
      <c r="AW41" s="275">
        <f t="shared" si="30"/>
        <v>0.03366</v>
      </c>
      <c r="AX41" s="275">
        <f t="shared" si="31"/>
        <v>0.00464</v>
      </c>
      <c r="AY41" s="281" t="s">
        <v>45</v>
      </c>
      <c r="AZ41" s="276"/>
      <c r="BA41" s="277">
        <v>991.2</v>
      </c>
      <c r="BB41" s="277">
        <f t="shared" si="32"/>
        <v>122899.88</v>
      </c>
      <c r="BC41" s="277">
        <f t="shared" si="0"/>
        <v>37.96</v>
      </c>
      <c r="BD41" s="270">
        <f t="shared" si="33"/>
        <v>153.288</v>
      </c>
      <c r="BE41" s="270">
        <f t="shared" si="34"/>
        <v>0.738</v>
      </c>
      <c r="BF41" s="270">
        <f t="shared" si="35"/>
        <v>154.026</v>
      </c>
      <c r="BG41" s="277">
        <f t="shared" si="36"/>
        <v>123.99</v>
      </c>
      <c r="BH41" s="201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/>
      <c r="BX41" s="157"/>
      <c r="BY41" s="157"/>
      <c r="BZ41" s="157"/>
      <c r="CA41" s="157"/>
      <c r="CB41" s="157"/>
      <c r="CC41" s="157"/>
      <c r="CD41" s="157"/>
      <c r="CE41" s="157"/>
      <c r="CF41" s="157"/>
      <c r="CG41" s="157"/>
      <c r="CH41" s="157"/>
      <c r="CI41" s="157"/>
      <c r="CJ41" s="157"/>
      <c r="CK41" s="157"/>
      <c r="CL41" s="157"/>
      <c r="CM41" s="157"/>
      <c r="CN41" s="157"/>
      <c r="CO41" s="157"/>
      <c r="CP41" s="157"/>
      <c r="CQ41" s="157"/>
      <c r="CR41" s="157"/>
      <c r="CS41" s="157"/>
      <c r="CT41" s="157"/>
      <c r="CU41" s="157"/>
      <c r="CV41" s="157"/>
      <c r="CW41" s="157"/>
      <c r="CX41" s="157"/>
      <c r="CY41" s="157"/>
      <c r="CZ41" s="157"/>
    </row>
    <row r="42" spans="1:104" ht="15.75">
      <c r="A42" s="160">
        <v>34</v>
      </c>
      <c r="B42" s="278" t="s">
        <v>46</v>
      </c>
      <c r="C42" s="165">
        <v>3306.6</v>
      </c>
      <c r="D42" s="252">
        <v>19.3</v>
      </c>
      <c r="E42" s="252">
        <f t="shared" si="1"/>
        <v>3325.9</v>
      </c>
      <c r="F42" s="253">
        <f t="shared" si="2"/>
        <v>3325.9</v>
      </c>
      <c r="G42" s="254">
        <v>487</v>
      </c>
      <c r="H42" s="255">
        <f t="shared" si="3"/>
        <v>497.71</v>
      </c>
      <c r="I42" s="256">
        <f t="shared" si="4"/>
        <v>0.08</v>
      </c>
      <c r="J42" s="256">
        <f t="shared" si="5"/>
        <v>497.63</v>
      </c>
      <c r="K42" s="164">
        <v>142</v>
      </c>
      <c r="L42" s="257">
        <v>0.03</v>
      </c>
      <c r="M42" s="279">
        <v>448.7</v>
      </c>
      <c r="N42" s="257">
        <f t="shared" si="6"/>
        <v>3774.6</v>
      </c>
      <c r="O42" s="257">
        <f t="shared" si="7"/>
        <v>13.46</v>
      </c>
      <c r="P42" s="258">
        <f t="shared" si="8"/>
        <v>0.004047</v>
      </c>
      <c r="Q42" s="164">
        <v>30</v>
      </c>
      <c r="R42" s="164">
        <v>39.9</v>
      </c>
      <c r="S42" s="250">
        <f t="shared" si="9"/>
        <v>112</v>
      </c>
      <c r="T42" s="280"/>
      <c r="U42" s="255">
        <f t="shared" si="10"/>
        <v>444.35</v>
      </c>
      <c r="V42" s="260">
        <f t="shared" si="11"/>
        <v>3.97</v>
      </c>
      <c r="W42" s="261"/>
      <c r="X42" s="281" t="s">
        <v>46</v>
      </c>
      <c r="Y42" s="263">
        <v>14.34</v>
      </c>
      <c r="Z42" s="264">
        <f t="shared" si="12"/>
        <v>7136.01</v>
      </c>
      <c r="AA42" s="265">
        <f t="shared" si="13"/>
        <v>33.913</v>
      </c>
      <c r="AB42" s="265">
        <f t="shared" si="14"/>
        <v>0.005</v>
      </c>
      <c r="AC42" s="265">
        <v>33.918</v>
      </c>
      <c r="AD42" s="264">
        <v>991.2</v>
      </c>
      <c r="AE42" s="256">
        <f t="shared" si="15"/>
        <v>33614.57</v>
      </c>
      <c r="AF42" s="256">
        <f t="shared" si="16"/>
        <v>40750.58</v>
      </c>
      <c r="AG42" s="266">
        <f t="shared" si="17"/>
        <v>81.89</v>
      </c>
      <c r="AH42" s="267">
        <f t="shared" si="18"/>
        <v>81.89</v>
      </c>
      <c r="AI42" s="282">
        <v>1590.78</v>
      </c>
      <c r="AJ42" s="277">
        <f t="shared" si="19"/>
        <v>7.95</v>
      </c>
      <c r="AK42" s="277">
        <f t="shared" si="20"/>
        <v>1.15</v>
      </c>
      <c r="AL42" s="283">
        <f t="shared" si="21"/>
        <v>9.1</v>
      </c>
      <c r="AM42" s="279">
        <f t="shared" si="22"/>
        <v>113.75</v>
      </c>
      <c r="AN42" s="220">
        <v>125.519</v>
      </c>
      <c r="AO42" s="270">
        <f t="shared" si="23"/>
        <v>124.791</v>
      </c>
      <c r="AP42" s="270">
        <f t="shared" si="24"/>
        <v>0.728</v>
      </c>
      <c r="AQ42" s="271">
        <v>100</v>
      </c>
      <c r="AR42" s="271">
        <f t="shared" si="25"/>
        <v>88.11265</v>
      </c>
      <c r="AS42" s="272">
        <f t="shared" si="26"/>
        <v>11.88735</v>
      </c>
      <c r="AT42" s="273">
        <f t="shared" si="27"/>
        <v>110.598</v>
      </c>
      <c r="AU42" s="273">
        <f t="shared" si="28"/>
        <v>14.921</v>
      </c>
      <c r="AV42" s="274">
        <f t="shared" si="29"/>
        <v>0.03774</v>
      </c>
      <c r="AW42" s="275">
        <f t="shared" si="30"/>
        <v>0.03325</v>
      </c>
      <c r="AX42" s="275">
        <f t="shared" si="31"/>
        <v>0.00449</v>
      </c>
      <c r="AY42" s="281" t="s">
        <v>46</v>
      </c>
      <c r="AZ42" s="276"/>
      <c r="BA42" s="277">
        <v>991.2</v>
      </c>
      <c r="BB42" s="277">
        <f t="shared" si="32"/>
        <v>123692.84</v>
      </c>
      <c r="BC42" s="277">
        <f t="shared" si="0"/>
        <v>37.41</v>
      </c>
      <c r="BD42" s="270">
        <f t="shared" si="33"/>
        <v>158.704</v>
      </c>
      <c r="BE42" s="270">
        <f t="shared" si="34"/>
        <v>0.733</v>
      </c>
      <c r="BF42" s="270">
        <f t="shared" si="35"/>
        <v>159.437</v>
      </c>
      <c r="BG42" s="277">
        <f t="shared" si="36"/>
        <v>124.79</v>
      </c>
      <c r="BH42" s="201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  <c r="CL42" s="157"/>
      <c r="CM42" s="157"/>
      <c r="CN42" s="157"/>
      <c r="CO42" s="157"/>
      <c r="CP42" s="157"/>
      <c r="CQ42" s="157"/>
      <c r="CR42" s="157"/>
      <c r="CS42" s="157"/>
      <c r="CT42" s="157"/>
      <c r="CU42" s="157"/>
      <c r="CV42" s="157"/>
      <c r="CW42" s="157"/>
      <c r="CX42" s="157"/>
      <c r="CY42" s="157"/>
      <c r="CZ42" s="157"/>
    </row>
    <row r="43" spans="1:104" ht="15.75">
      <c r="A43" s="160">
        <v>35</v>
      </c>
      <c r="B43" s="278" t="s">
        <v>47</v>
      </c>
      <c r="C43" s="165">
        <v>3301.3</v>
      </c>
      <c r="D43" s="252">
        <v>19.1</v>
      </c>
      <c r="E43" s="252">
        <f t="shared" si="1"/>
        <v>3320.4</v>
      </c>
      <c r="F43" s="253">
        <f t="shared" si="2"/>
        <v>3320.4</v>
      </c>
      <c r="G43" s="254">
        <v>420.7</v>
      </c>
      <c r="H43" s="255">
        <f t="shared" si="3"/>
        <v>429.96</v>
      </c>
      <c r="I43" s="256">
        <f t="shared" si="4"/>
        <v>1.08</v>
      </c>
      <c r="J43" s="256">
        <f t="shared" si="5"/>
        <v>428.88</v>
      </c>
      <c r="K43" s="164">
        <v>140</v>
      </c>
      <c r="L43" s="257">
        <v>0.03</v>
      </c>
      <c r="M43" s="279">
        <v>437</v>
      </c>
      <c r="N43" s="257">
        <f t="shared" si="6"/>
        <v>3757.4</v>
      </c>
      <c r="O43" s="257">
        <f t="shared" si="7"/>
        <v>13.11</v>
      </c>
      <c r="P43" s="258">
        <f t="shared" si="8"/>
        <v>0.003948</v>
      </c>
      <c r="Q43" s="164">
        <v>94</v>
      </c>
      <c r="R43" s="164">
        <v>84.22</v>
      </c>
      <c r="S43" s="250">
        <f t="shared" si="9"/>
        <v>46</v>
      </c>
      <c r="T43" s="280">
        <v>1</v>
      </c>
      <c r="U43" s="255">
        <f t="shared" si="10"/>
        <v>331.63</v>
      </c>
      <c r="V43" s="260">
        <f t="shared" si="11"/>
        <v>7.21</v>
      </c>
      <c r="W43" s="261"/>
      <c r="X43" s="281" t="s">
        <v>47</v>
      </c>
      <c r="Y43" s="263">
        <v>14.34</v>
      </c>
      <c r="Z43" s="264">
        <f t="shared" si="12"/>
        <v>6150.14</v>
      </c>
      <c r="AA43" s="265">
        <f t="shared" si="13"/>
        <v>29.228</v>
      </c>
      <c r="AB43" s="265">
        <f t="shared" si="14"/>
        <v>0.074</v>
      </c>
      <c r="AC43" s="265">
        <v>29.302</v>
      </c>
      <c r="AD43" s="264">
        <v>991.2</v>
      </c>
      <c r="AE43" s="256">
        <f t="shared" si="15"/>
        <v>28970.79</v>
      </c>
      <c r="AF43" s="256">
        <f t="shared" si="16"/>
        <v>35120.93</v>
      </c>
      <c r="AG43" s="266">
        <f t="shared" si="17"/>
        <v>81.89</v>
      </c>
      <c r="AH43" s="267">
        <f t="shared" si="18"/>
        <v>81.89</v>
      </c>
      <c r="AI43" s="282">
        <v>1590.78</v>
      </c>
      <c r="AJ43" s="277">
        <f t="shared" si="19"/>
        <v>117.72</v>
      </c>
      <c r="AK43" s="277">
        <f t="shared" si="20"/>
        <v>15.49</v>
      </c>
      <c r="AL43" s="283">
        <f t="shared" si="21"/>
        <v>133.21</v>
      </c>
      <c r="AM43" s="279">
        <f t="shared" si="22"/>
        <v>123.34</v>
      </c>
      <c r="AN43" s="220">
        <v>113.07</v>
      </c>
      <c r="AO43" s="270">
        <f t="shared" si="23"/>
        <v>112.42</v>
      </c>
      <c r="AP43" s="270">
        <f t="shared" si="24"/>
        <v>0.65</v>
      </c>
      <c r="AQ43" s="271">
        <v>100</v>
      </c>
      <c r="AR43" s="271">
        <f t="shared" si="25"/>
        <v>88.36962</v>
      </c>
      <c r="AS43" s="272">
        <f t="shared" si="26"/>
        <v>11.63038</v>
      </c>
      <c r="AT43" s="273">
        <f t="shared" si="27"/>
        <v>99.92</v>
      </c>
      <c r="AU43" s="273">
        <f t="shared" si="28"/>
        <v>13.15</v>
      </c>
      <c r="AV43" s="274">
        <f t="shared" si="29"/>
        <v>0.03405</v>
      </c>
      <c r="AW43" s="275">
        <f t="shared" si="30"/>
        <v>0.03009</v>
      </c>
      <c r="AX43" s="275">
        <f t="shared" si="31"/>
        <v>0.00396</v>
      </c>
      <c r="AY43" s="281" t="s">
        <v>47</v>
      </c>
      <c r="AZ43" s="276"/>
      <c r="BA43" s="277">
        <v>991.2</v>
      </c>
      <c r="BB43" s="277">
        <f t="shared" si="32"/>
        <v>111430.7</v>
      </c>
      <c r="BC43" s="277">
        <f t="shared" si="0"/>
        <v>33.75</v>
      </c>
      <c r="BD43" s="270">
        <f t="shared" si="33"/>
        <v>141.648</v>
      </c>
      <c r="BE43" s="270">
        <f t="shared" si="34"/>
        <v>0.724</v>
      </c>
      <c r="BF43" s="270">
        <f t="shared" si="35"/>
        <v>142.372</v>
      </c>
      <c r="BG43" s="277">
        <f t="shared" si="36"/>
        <v>112.41</v>
      </c>
      <c r="BH43" s="201"/>
      <c r="BI43" s="157"/>
      <c r="BJ43" s="157"/>
      <c r="BK43" s="157"/>
      <c r="BL43" s="157"/>
      <c r="BM43" s="157"/>
      <c r="BN43" s="157"/>
      <c r="BO43" s="157"/>
      <c r="BP43" s="157"/>
      <c r="BQ43" s="157"/>
      <c r="BR43" s="157"/>
      <c r="BS43" s="157"/>
      <c r="BT43" s="157"/>
      <c r="BU43" s="157"/>
      <c r="BV43" s="157"/>
      <c r="BW43" s="157"/>
      <c r="BX43" s="157"/>
      <c r="BY43" s="157"/>
      <c r="BZ43" s="157"/>
      <c r="CA43" s="157"/>
      <c r="CB43" s="157"/>
      <c r="CC43" s="157"/>
      <c r="CD43" s="157"/>
      <c r="CE43" s="157"/>
      <c r="CF43" s="157"/>
      <c r="CG43" s="157"/>
      <c r="CH43" s="157"/>
      <c r="CI43" s="157"/>
      <c r="CJ43" s="157"/>
      <c r="CK43" s="157"/>
      <c r="CL43" s="157"/>
      <c r="CM43" s="157"/>
      <c r="CN43" s="157"/>
      <c r="CO43" s="157"/>
      <c r="CP43" s="157"/>
      <c r="CQ43" s="157"/>
      <c r="CR43" s="157"/>
      <c r="CS43" s="157"/>
      <c r="CT43" s="157"/>
      <c r="CU43" s="157"/>
      <c r="CV43" s="157"/>
      <c r="CW43" s="157"/>
      <c r="CX43" s="157"/>
      <c r="CY43" s="157"/>
      <c r="CZ43" s="157"/>
    </row>
    <row r="44" spans="1:104" ht="15.75">
      <c r="A44" s="160">
        <v>36</v>
      </c>
      <c r="B44" s="278" t="s">
        <v>48</v>
      </c>
      <c r="C44" s="165">
        <v>2706.2</v>
      </c>
      <c r="D44" s="252"/>
      <c r="E44" s="252">
        <f t="shared" si="1"/>
        <v>2706.2</v>
      </c>
      <c r="F44" s="253">
        <f t="shared" si="2"/>
        <v>2706.2</v>
      </c>
      <c r="G44" s="254">
        <v>379.8</v>
      </c>
      <c r="H44" s="255">
        <f t="shared" si="3"/>
        <v>388.16</v>
      </c>
      <c r="I44" s="256">
        <f t="shared" si="4"/>
        <v>0</v>
      </c>
      <c r="J44" s="256">
        <f t="shared" si="5"/>
        <v>388.16</v>
      </c>
      <c r="K44" s="164">
        <v>98</v>
      </c>
      <c r="L44" s="257">
        <v>0.03</v>
      </c>
      <c r="M44" s="279">
        <v>329.5</v>
      </c>
      <c r="N44" s="257">
        <f t="shared" si="6"/>
        <v>3035.7</v>
      </c>
      <c r="O44" s="257">
        <f t="shared" si="7"/>
        <v>9.89</v>
      </c>
      <c r="P44" s="258">
        <f t="shared" si="8"/>
        <v>0.003655</v>
      </c>
      <c r="Q44" s="164">
        <v>26</v>
      </c>
      <c r="R44" s="164">
        <v>26.06</v>
      </c>
      <c r="S44" s="250">
        <f t="shared" si="9"/>
        <v>72</v>
      </c>
      <c r="T44" s="280"/>
      <c r="U44" s="255">
        <f t="shared" si="10"/>
        <v>352.21</v>
      </c>
      <c r="V44" s="260">
        <f t="shared" si="11"/>
        <v>4.89</v>
      </c>
      <c r="W44" s="261"/>
      <c r="X44" s="281" t="s">
        <v>48</v>
      </c>
      <c r="Y44" s="263">
        <v>14.34</v>
      </c>
      <c r="Z44" s="264">
        <f t="shared" si="12"/>
        <v>5566.21</v>
      </c>
      <c r="AA44" s="265">
        <f t="shared" si="13"/>
        <v>26.661</v>
      </c>
      <c r="AB44" s="265">
        <f t="shared" si="14"/>
        <v>0</v>
      </c>
      <c r="AC44" s="265">
        <v>26.661</v>
      </c>
      <c r="AD44" s="264">
        <v>991.2</v>
      </c>
      <c r="AE44" s="256">
        <f t="shared" si="15"/>
        <v>26426.38</v>
      </c>
      <c r="AF44" s="256">
        <f t="shared" si="16"/>
        <v>31992.59</v>
      </c>
      <c r="AG44" s="266">
        <f t="shared" si="17"/>
        <v>82.42</v>
      </c>
      <c r="AH44" s="267">
        <f t="shared" si="18"/>
        <v>82.42</v>
      </c>
      <c r="AI44" s="282">
        <v>1590.78</v>
      </c>
      <c r="AJ44" s="277">
        <f t="shared" si="19"/>
        <v>0</v>
      </c>
      <c r="AK44" s="277">
        <f t="shared" si="20"/>
        <v>0</v>
      </c>
      <c r="AL44" s="283">
        <f t="shared" si="21"/>
        <v>0</v>
      </c>
      <c r="AM44" s="279" t="e">
        <f t="shared" si="22"/>
        <v>#DIV/0!</v>
      </c>
      <c r="AN44" s="220">
        <v>94.186</v>
      </c>
      <c r="AO44" s="270">
        <f t="shared" si="23"/>
        <v>94.186</v>
      </c>
      <c r="AP44" s="270">
        <f t="shared" si="24"/>
        <v>0</v>
      </c>
      <c r="AQ44" s="271">
        <v>100</v>
      </c>
      <c r="AR44" s="271">
        <f t="shared" si="25"/>
        <v>89.14583</v>
      </c>
      <c r="AS44" s="272">
        <f t="shared" si="26"/>
        <v>10.85417</v>
      </c>
      <c r="AT44" s="273">
        <f t="shared" si="27"/>
        <v>83.963</v>
      </c>
      <c r="AU44" s="273">
        <f t="shared" si="28"/>
        <v>10.223</v>
      </c>
      <c r="AV44" s="274">
        <f t="shared" si="29"/>
        <v>0.0348</v>
      </c>
      <c r="AW44" s="275">
        <f t="shared" si="30"/>
        <v>0.03103</v>
      </c>
      <c r="AX44" s="275">
        <f t="shared" si="31"/>
        <v>0.00378</v>
      </c>
      <c r="AY44" s="281" t="s">
        <v>48</v>
      </c>
      <c r="AZ44" s="276"/>
      <c r="BA44" s="277">
        <v>991.2</v>
      </c>
      <c r="BB44" s="277">
        <f t="shared" si="32"/>
        <v>93357.16</v>
      </c>
      <c r="BC44" s="277">
        <f t="shared" si="0"/>
        <v>34.5</v>
      </c>
      <c r="BD44" s="270">
        <f t="shared" si="33"/>
        <v>120.847</v>
      </c>
      <c r="BE44" s="270">
        <f t="shared" si="34"/>
        <v>0</v>
      </c>
      <c r="BF44" s="270">
        <f t="shared" si="35"/>
        <v>120.847</v>
      </c>
      <c r="BG44" s="277">
        <f t="shared" si="36"/>
        <v>94.18</v>
      </c>
      <c r="BH44" s="201"/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/>
      <c r="BX44" s="157"/>
      <c r="BY44" s="157"/>
      <c r="BZ44" s="157"/>
      <c r="CA44" s="157"/>
      <c r="CB44" s="157"/>
      <c r="CC44" s="157"/>
      <c r="CD44" s="157"/>
      <c r="CE44" s="157"/>
      <c r="CF44" s="157"/>
      <c r="CG44" s="157"/>
      <c r="CH44" s="157"/>
      <c r="CI44" s="157"/>
      <c r="CJ44" s="157"/>
      <c r="CK44" s="157"/>
      <c r="CL44" s="157"/>
      <c r="CM44" s="157"/>
      <c r="CN44" s="157"/>
      <c r="CO44" s="157"/>
      <c r="CP44" s="157"/>
      <c r="CQ44" s="157"/>
      <c r="CR44" s="157"/>
      <c r="CS44" s="157"/>
      <c r="CT44" s="157"/>
      <c r="CU44" s="157"/>
      <c r="CV44" s="157"/>
      <c r="CW44" s="157"/>
      <c r="CX44" s="157"/>
      <c r="CY44" s="157"/>
      <c r="CZ44" s="157"/>
    </row>
    <row r="45" spans="1:104" ht="15.75">
      <c r="A45" s="160">
        <v>37</v>
      </c>
      <c r="B45" s="278" t="s">
        <v>49</v>
      </c>
      <c r="C45" s="165">
        <v>2771.6</v>
      </c>
      <c r="D45" s="252"/>
      <c r="E45" s="252">
        <f t="shared" si="1"/>
        <v>2771.6</v>
      </c>
      <c r="F45" s="253">
        <f t="shared" si="2"/>
        <v>2771.6</v>
      </c>
      <c r="G45" s="254">
        <v>268.8</v>
      </c>
      <c r="H45" s="255">
        <f t="shared" si="3"/>
        <v>274.71</v>
      </c>
      <c r="I45" s="256">
        <f t="shared" si="4"/>
        <v>0</v>
      </c>
      <c r="J45" s="256">
        <f t="shared" si="5"/>
        <v>274.71</v>
      </c>
      <c r="K45" s="164">
        <v>115</v>
      </c>
      <c r="L45" s="257">
        <v>0.03</v>
      </c>
      <c r="M45" s="279">
        <v>325.3</v>
      </c>
      <c r="N45" s="257">
        <f t="shared" si="6"/>
        <v>3096.9</v>
      </c>
      <c r="O45" s="257">
        <f t="shared" si="7"/>
        <v>9.76</v>
      </c>
      <c r="P45" s="258">
        <f t="shared" si="8"/>
        <v>0.003521</v>
      </c>
      <c r="Q45" s="164">
        <v>73</v>
      </c>
      <c r="R45" s="164">
        <v>89.57</v>
      </c>
      <c r="S45" s="250">
        <f t="shared" si="9"/>
        <v>42</v>
      </c>
      <c r="T45" s="280"/>
      <c r="U45" s="255">
        <f t="shared" si="10"/>
        <v>175.38</v>
      </c>
      <c r="V45" s="260">
        <f t="shared" si="11"/>
        <v>4.18</v>
      </c>
      <c r="W45" s="261"/>
      <c r="X45" s="281" t="s">
        <v>49</v>
      </c>
      <c r="Y45" s="263">
        <v>14.34</v>
      </c>
      <c r="Z45" s="264">
        <f t="shared" si="12"/>
        <v>3939.34</v>
      </c>
      <c r="AA45" s="265">
        <f t="shared" si="13"/>
        <v>19.007</v>
      </c>
      <c r="AB45" s="265">
        <v>0</v>
      </c>
      <c r="AC45" s="265">
        <v>19.007</v>
      </c>
      <c r="AD45" s="264">
        <v>991.2</v>
      </c>
      <c r="AE45" s="256">
        <f t="shared" si="15"/>
        <v>18839.74</v>
      </c>
      <c r="AF45" s="256">
        <f t="shared" si="16"/>
        <v>22779.08</v>
      </c>
      <c r="AG45" s="266">
        <f t="shared" si="17"/>
        <v>82.92</v>
      </c>
      <c r="AH45" s="267">
        <f t="shared" si="18"/>
        <v>82.92</v>
      </c>
      <c r="AI45" s="282">
        <v>1590.78</v>
      </c>
      <c r="AJ45" s="277">
        <f t="shared" si="19"/>
        <v>0</v>
      </c>
      <c r="AK45" s="277">
        <f t="shared" si="20"/>
        <v>0</v>
      </c>
      <c r="AL45" s="283">
        <f t="shared" si="21"/>
        <v>0</v>
      </c>
      <c r="AM45" s="279" t="e">
        <f t="shared" si="22"/>
        <v>#DIV/0!</v>
      </c>
      <c r="AN45" s="220">
        <v>92.517</v>
      </c>
      <c r="AO45" s="270">
        <f t="shared" si="23"/>
        <v>92.517</v>
      </c>
      <c r="AP45" s="270">
        <f t="shared" si="24"/>
        <v>0</v>
      </c>
      <c r="AQ45" s="271">
        <v>100</v>
      </c>
      <c r="AR45" s="271">
        <f t="shared" si="25"/>
        <v>89.49595</v>
      </c>
      <c r="AS45" s="272">
        <f t="shared" si="26"/>
        <v>10.50405</v>
      </c>
      <c r="AT45" s="273">
        <f t="shared" si="27"/>
        <v>82.799</v>
      </c>
      <c r="AU45" s="273">
        <f t="shared" si="28"/>
        <v>9.718</v>
      </c>
      <c r="AV45" s="274">
        <f t="shared" si="29"/>
        <v>0.03338</v>
      </c>
      <c r="AW45" s="275">
        <f t="shared" si="30"/>
        <v>0.02987</v>
      </c>
      <c r="AX45" s="275">
        <f t="shared" si="31"/>
        <v>0.00351</v>
      </c>
      <c r="AY45" s="281" t="s">
        <v>49</v>
      </c>
      <c r="AZ45" s="276"/>
      <c r="BA45" s="277">
        <v>991.2</v>
      </c>
      <c r="BB45" s="277">
        <f t="shared" si="32"/>
        <v>91702.85</v>
      </c>
      <c r="BC45" s="277">
        <f t="shared" si="0"/>
        <v>33.09</v>
      </c>
      <c r="BD45" s="270">
        <f t="shared" si="33"/>
        <v>111.524</v>
      </c>
      <c r="BE45" s="270">
        <f t="shared" si="34"/>
        <v>0</v>
      </c>
      <c r="BF45" s="270">
        <f t="shared" si="35"/>
        <v>111.524</v>
      </c>
      <c r="BG45" s="277">
        <f t="shared" si="36"/>
        <v>92.52</v>
      </c>
      <c r="BH45" s="201"/>
      <c r="BI45" s="157"/>
      <c r="BJ45" s="157"/>
      <c r="BK45" s="157"/>
      <c r="BL45" s="157"/>
      <c r="BM45" s="157"/>
      <c r="BN45" s="157"/>
      <c r="BO45" s="157"/>
      <c r="BP45" s="157"/>
      <c r="BQ45" s="157"/>
      <c r="BR45" s="157"/>
      <c r="BS45" s="157"/>
      <c r="BT45" s="157"/>
      <c r="BU45" s="157"/>
      <c r="BV45" s="157"/>
      <c r="BW45" s="157"/>
      <c r="BX45" s="157"/>
      <c r="BY45" s="157"/>
      <c r="BZ45" s="157"/>
      <c r="CA45" s="157"/>
      <c r="CB45" s="157"/>
      <c r="CC45" s="157"/>
      <c r="CD45" s="157"/>
      <c r="CE45" s="157"/>
      <c r="CF45" s="157"/>
      <c r="CG45" s="157"/>
      <c r="CH45" s="157"/>
      <c r="CI45" s="157"/>
      <c r="CJ45" s="157"/>
      <c r="CK45" s="157"/>
      <c r="CL45" s="157"/>
      <c r="CM45" s="157"/>
      <c r="CN45" s="157"/>
      <c r="CO45" s="157"/>
      <c r="CP45" s="157"/>
      <c r="CQ45" s="157"/>
      <c r="CR45" s="157"/>
      <c r="CS45" s="157"/>
      <c r="CT45" s="157"/>
      <c r="CU45" s="157"/>
      <c r="CV45" s="157"/>
      <c r="CW45" s="157"/>
      <c r="CX45" s="157"/>
      <c r="CY45" s="157"/>
      <c r="CZ45" s="157"/>
    </row>
    <row r="46" spans="1:104" ht="15.75">
      <c r="A46" s="160">
        <v>38</v>
      </c>
      <c r="B46" s="284" t="s">
        <v>50</v>
      </c>
      <c r="C46" s="165">
        <v>3043.9</v>
      </c>
      <c r="D46" s="252">
        <v>144.3</v>
      </c>
      <c r="E46" s="252">
        <f t="shared" si="1"/>
        <v>3188.2</v>
      </c>
      <c r="F46" s="253">
        <f t="shared" si="2"/>
        <v>3188.2</v>
      </c>
      <c r="G46" s="254">
        <v>248.3</v>
      </c>
      <c r="H46" s="255">
        <f t="shared" si="3"/>
        <v>253.76</v>
      </c>
      <c r="I46" s="256">
        <f t="shared" si="4"/>
        <v>1.97</v>
      </c>
      <c r="J46" s="256">
        <f t="shared" si="5"/>
        <v>251.8</v>
      </c>
      <c r="K46" s="164">
        <v>143</v>
      </c>
      <c r="L46" s="257">
        <v>0.03</v>
      </c>
      <c r="M46" s="279">
        <v>244.4</v>
      </c>
      <c r="N46" s="257">
        <f t="shared" si="6"/>
        <v>3432.6</v>
      </c>
      <c r="O46" s="257">
        <f t="shared" si="7"/>
        <v>7.33</v>
      </c>
      <c r="P46" s="258">
        <f t="shared" si="8"/>
        <v>0.002299</v>
      </c>
      <c r="Q46" s="164">
        <v>37</v>
      </c>
      <c r="R46" s="164">
        <v>42.13</v>
      </c>
      <c r="S46" s="250">
        <f t="shared" si="9"/>
        <v>106</v>
      </c>
      <c r="T46" s="280">
        <v>1.635</v>
      </c>
      <c r="U46" s="255">
        <f t="shared" si="10"/>
        <v>202.67</v>
      </c>
      <c r="V46" s="260">
        <f t="shared" si="11"/>
        <v>1.91</v>
      </c>
      <c r="W46" s="261"/>
      <c r="X46" s="285" t="s">
        <v>50</v>
      </c>
      <c r="Y46" s="263">
        <v>14.34</v>
      </c>
      <c r="Z46" s="264">
        <f t="shared" si="12"/>
        <v>3610.81</v>
      </c>
      <c r="AA46" s="265">
        <f t="shared" si="13"/>
        <v>18.663</v>
      </c>
      <c r="AB46" s="265">
        <f t="shared" si="14"/>
        <v>0.146</v>
      </c>
      <c r="AC46" s="265">
        <v>18.808</v>
      </c>
      <c r="AD46" s="264">
        <v>991.2</v>
      </c>
      <c r="AE46" s="256">
        <f t="shared" si="15"/>
        <v>18498.77</v>
      </c>
      <c r="AF46" s="256">
        <f t="shared" si="16"/>
        <v>22109.58</v>
      </c>
      <c r="AG46" s="266">
        <f t="shared" si="17"/>
        <v>87.81</v>
      </c>
      <c r="AH46" s="267">
        <f t="shared" si="18"/>
        <v>87.81</v>
      </c>
      <c r="AI46" s="282">
        <v>1590.78</v>
      </c>
      <c r="AJ46" s="277">
        <f t="shared" si="19"/>
        <v>232.25</v>
      </c>
      <c r="AK46" s="277">
        <f t="shared" si="20"/>
        <v>28.25</v>
      </c>
      <c r="AL46" s="283">
        <f t="shared" si="21"/>
        <v>260.5</v>
      </c>
      <c r="AM46" s="279">
        <f t="shared" si="22"/>
        <v>132.23</v>
      </c>
      <c r="AN46" s="220">
        <v>114.444</v>
      </c>
      <c r="AO46" s="270">
        <f t="shared" si="23"/>
        <v>109.264</v>
      </c>
      <c r="AP46" s="270">
        <f t="shared" si="24"/>
        <v>5.18</v>
      </c>
      <c r="AQ46" s="271">
        <v>100</v>
      </c>
      <c r="AR46" s="271">
        <f t="shared" si="25"/>
        <v>92.88003</v>
      </c>
      <c r="AS46" s="272">
        <f t="shared" si="26"/>
        <v>7.11997</v>
      </c>
      <c r="AT46" s="273">
        <f t="shared" si="27"/>
        <v>106.296</v>
      </c>
      <c r="AU46" s="273">
        <f t="shared" si="28"/>
        <v>8.148</v>
      </c>
      <c r="AV46" s="274">
        <f t="shared" si="29"/>
        <v>0.0359</v>
      </c>
      <c r="AW46" s="275">
        <f t="shared" si="30"/>
        <v>0.03334</v>
      </c>
      <c r="AX46" s="275">
        <f t="shared" si="31"/>
        <v>0.00256</v>
      </c>
      <c r="AY46" s="285" t="s">
        <v>50</v>
      </c>
      <c r="AZ46" s="276"/>
      <c r="BA46" s="277">
        <v>991.2</v>
      </c>
      <c r="BB46" s="277">
        <f t="shared" si="32"/>
        <v>108302.48</v>
      </c>
      <c r="BC46" s="277">
        <f t="shared" si="0"/>
        <v>35.58</v>
      </c>
      <c r="BD46" s="270">
        <f t="shared" si="33"/>
        <v>127.927</v>
      </c>
      <c r="BE46" s="270">
        <f t="shared" si="34"/>
        <v>5.326</v>
      </c>
      <c r="BF46" s="270">
        <f t="shared" si="35"/>
        <v>133.253</v>
      </c>
      <c r="BG46" s="277">
        <f t="shared" si="36"/>
        <v>109.28</v>
      </c>
      <c r="BH46" s="201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7"/>
      <c r="BX46" s="157"/>
      <c r="BY46" s="157"/>
      <c r="BZ46" s="157"/>
      <c r="CA46" s="157"/>
      <c r="CB46" s="157"/>
      <c r="CC46" s="157"/>
      <c r="CD46" s="157"/>
      <c r="CE46" s="157"/>
      <c r="CF46" s="157"/>
      <c r="CG46" s="157"/>
      <c r="CH46" s="157"/>
      <c r="CI46" s="157"/>
      <c r="CJ46" s="157"/>
      <c r="CK46" s="157"/>
      <c r="CL46" s="157"/>
      <c r="CM46" s="157"/>
      <c r="CN46" s="157"/>
      <c r="CO46" s="157"/>
      <c r="CP46" s="157"/>
      <c r="CQ46" s="157"/>
      <c r="CR46" s="157"/>
      <c r="CS46" s="157"/>
      <c r="CT46" s="157"/>
      <c r="CU46" s="157"/>
      <c r="CV46" s="157"/>
      <c r="CW46" s="157"/>
      <c r="CX46" s="157"/>
      <c r="CY46" s="157"/>
      <c r="CZ46" s="157"/>
    </row>
    <row r="47" spans="1:104" ht="15.75">
      <c r="A47" s="286">
        <v>39</v>
      </c>
      <c r="B47" s="284" t="s">
        <v>51</v>
      </c>
      <c r="C47" s="165">
        <v>3038.7</v>
      </c>
      <c r="D47" s="252">
        <v>142.9</v>
      </c>
      <c r="E47" s="252">
        <f t="shared" si="1"/>
        <v>3181.6</v>
      </c>
      <c r="F47" s="253">
        <f t="shared" si="2"/>
        <v>3181.6</v>
      </c>
      <c r="G47" s="254">
        <v>294.74</v>
      </c>
      <c r="H47" s="255">
        <f t="shared" si="3"/>
        <v>301.22</v>
      </c>
      <c r="I47" s="256">
        <f t="shared" si="4"/>
        <v>0.53</v>
      </c>
      <c r="J47" s="256">
        <f t="shared" si="5"/>
        <v>300.7</v>
      </c>
      <c r="K47" s="164">
        <v>123</v>
      </c>
      <c r="L47" s="257">
        <v>0.03</v>
      </c>
      <c r="M47" s="279">
        <v>232.5</v>
      </c>
      <c r="N47" s="257">
        <f t="shared" si="6"/>
        <v>3414.1</v>
      </c>
      <c r="O47" s="257">
        <f t="shared" si="7"/>
        <v>6.98</v>
      </c>
      <c r="P47" s="258">
        <f t="shared" si="8"/>
        <v>0.002194</v>
      </c>
      <c r="Q47" s="164">
        <v>43</v>
      </c>
      <c r="R47" s="164">
        <v>54.25</v>
      </c>
      <c r="S47" s="250">
        <f t="shared" si="9"/>
        <v>80</v>
      </c>
      <c r="T47" s="280">
        <v>0.214</v>
      </c>
      <c r="U47" s="255">
        <f t="shared" si="10"/>
        <v>239.78</v>
      </c>
      <c r="V47" s="260">
        <f t="shared" si="11"/>
        <v>3</v>
      </c>
      <c r="W47" s="261"/>
      <c r="X47" s="285" t="s">
        <v>51</v>
      </c>
      <c r="Y47" s="263">
        <v>14.34</v>
      </c>
      <c r="Z47" s="264">
        <f t="shared" si="12"/>
        <v>4312.04</v>
      </c>
      <c r="AA47" s="265">
        <f t="shared" si="13"/>
        <v>20.397</v>
      </c>
      <c r="AB47" s="265">
        <f t="shared" si="14"/>
        <v>0.036</v>
      </c>
      <c r="AC47" s="265">
        <v>20.432</v>
      </c>
      <c r="AD47" s="264">
        <v>991.2</v>
      </c>
      <c r="AE47" s="256">
        <f t="shared" si="15"/>
        <v>20217.51</v>
      </c>
      <c r="AF47" s="256">
        <f t="shared" si="16"/>
        <v>24529.55</v>
      </c>
      <c r="AG47" s="266">
        <f t="shared" si="17"/>
        <v>81.57</v>
      </c>
      <c r="AH47" s="267">
        <f t="shared" si="18"/>
        <v>81.57</v>
      </c>
      <c r="AI47" s="282">
        <v>1590.78</v>
      </c>
      <c r="AJ47" s="277">
        <f t="shared" si="19"/>
        <v>57.27</v>
      </c>
      <c r="AK47" s="277">
        <f t="shared" si="20"/>
        <v>7.6</v>
      </c>
      <c r="AL47" s="283">
        <f t="shared" si="21"/>
        <v>64.87</v>
      </c>
      <c r="AM47" s="279">
        <f t="shared" si="22"/>
        <v>122.4</v>
      </c>
      <c r="AN47" s="220">
        <v>127.752</v>
      </c>
      <c r="AO47" s="270">
        <f t="shared" si="23"/>
        <v>122.015</v>
      </c>
      <c r="AP47" s="270">
        <f t="shared" si="24"/>
        <v>5.737</v>
      </c>
      <c r="AQ47" s="271">
        <v>100</v>
      </c>
      <c r="AR47" s="271">
        <f t="shared" si="25"/>
        <v>93.19001</v>
      </c>
      <c r="AS47" s="272">
        <f t="shared" si="26"/>
        <v>6.80999</v>
      </c>
      <c r="AT47" s="273">
        <f t="shared" si="27"/>
        <v>119.052</v>
      </c>
      <c r="AU47" s="273">
        <f t="shared" si="28"/>
        <v>8.7</v>
      </c>
      <c r="AV47" s="274">
        <f t="shared" si="29"/>
        <v>0.04015</v>
      </c>
      <c r="AW47" s="275">
        <f t="shared" si="30"/>
        <v>0.03742</v>
      </c>
      <c r="AX47" s="275">
        <f t="shared" si="31"/>
        <v>0.00273</v>
      </c>
      <c r="AY47" s="285" t="s">
        <v>51</v>
      </c>
      <c r="AZ47" s="276"/>
      <c r="BA47" s="277">
        <v>991.2</v>
      </c>
      <c r="BB47" s="277">
        <f t="shared" si="32"/>
        <v>120941.27</v>
      </c>
      <c r="BC47" s="277">
        <f t="shared" si="0"/>
        <v>39.8</v>
      </c>
      <c r="BD47" s="270">
        <f t="shared" si="33"/>
        <v>142.412</v>
      </c>
      <c r="BE47" s="270">
        <f t="shared" si="34"/>
        <v>5.773</v>
      </c>
      <c r="BF47" s="270">
        <f t="shared" si="35"/>
        <v>148.185</v>
      </c>
      <c r="BG47" s="277">
        <f t="shared" si="36"/>
        <v>122</v>
      </c>
      <c r="BH47" s="201"/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V47" s="157"/>
      <c r="BW47" s="157"/>
      <c r="BX47" s="157"/>
      <c r="BY47" s="157"/>
      <c r="BZ47" s="157"/>
      <c r="CA47" s="157"/>
      <c r="CB47" s="157"/>
      <c r="CC47" s="157"/>
      <c r="CD47" s="157"/>
      <c r="CE47" s="157"/>
      <c r="CF47" s="157"/>
      <c r="CG47" s="157"/>
      <c r="CH47" s="157"/>
      <c r="CI47" s="157"/>
      <c r="CJ47" s="157"/>
      <c r="CK47" s="157"/>
      <c r="CL47" s="157"/>
      <c r="CM47" s="157"/>
      <c r="CN47" s="157"/>
      <c r="CO47" s="157"/>
      <c r="CP47" s="157"/>
      <c r="CQ47" s="157"/>
      <c r="CR47" s="157"/>
      <c r="CS47" s="157"/>
      <c r="CT47" s="157"/>
      <c r="CU47" s="157"/>
      <c r="CV47" s="157"/>
      <c r="CW47" s="157"/>
      <c r="CX47" s="157"/>
      <c r="CY47" s="157"/>
      <c r="CZ47" s="157"/>
    </row>
    <row r="48" spans="1:104" ht="15.75">
      <c r="A48" s="286">
        <v>40</v>
      </c>
      <c r="B48" s="278" t="s">
        <v>52</v>
      </c>
      <c r="C48" s="165">
        <v>2527.8</v>
      </c>
      <c r="D48" s="252">
        <v>232.5</v>
      </c>
      <c r="E48" s="252">
        <f t="shared" si="1"/>
        <v>2760.3</v>
      </c>
      <c r="F48" s="253">
        <f t="shared" si="2"/>
        <v>2760.3</v>
      </c>
      <c r="G48" s="254">
        <v>320.7</v>
      </c>
      <c r="H48" s="255">
        <f t="shared" si="3"/>
        <v>327.76</v>
      </c>
      <c r="I48" s="256">
        <f t="shared" si="4"/>
        <v>0.68</v>
      </c>
      <c r="J48" s="256">
        <f t="shared" si="5"/>
        <v>327.08</v>
      </c>
      <c r="K48" s="164">
        <v>113</v>
      </c>
      <c r="L48" s="257">
        <v>0.03</v>
      </c>
      <c r="M48" s="279">
        <v>197.5</v>
      </c>
      <c r="N48" s="257">
        <f t="shared" si="6"/>
        <v>2957.8</v>
      </c>
      <c r="O48" s="257">
        <f t="shared" si="7"/>
        <v>5.93</v>
      </c>
      <c r="P48" s="258">
        <f t="shared" si="8"/>
        <v>0.002148</v>
      </c>
      <c r="Q48" s="164">
        <v>30</v>
      </c>
      <c r="R48" s="164">
        <v>35.73</v>
      </c>
      <c r="S48" s="250">
        <f t="shared" si="9"/>
        <v>83</v>
      </c>
      <c r="T48" s="287">
        <v>0.183</v>
      </c>
      <c r="U48" s="255">
        <f t="shared" si="10"/>
        <v>285.92</v>
      </c>
      <c r="V48" s="260">
        <f t="shared" si="11"/>
        <v>3.44</v>
      </c>
      <c r="W48" s="261"/>
      <c r="X48" s="281" t="s">
        <v>52</v>
      </c>
      <c r="Y48" s="263">
        <v>14.34</v>
      </c>
      <c r="Z48" s="264">
        <f t="shared" si="12"/>
        <v>4690.33</v>
      </c>
      <c r="AA48" s="265">
        <f t="shared" si="13"/>
        <v>21.898</v>
      </c>
      <c r="AB48" s="265">
        <f t="shared" si="14"/>
        <v>0.046</v>
      </c>
      <c r="AC48" s="265">
        <v>21.944</v>
      </c>
      <c r="AD48" s="264">
        <v>991.2</v>
      </c>
      <c r="AE48" s="256">
        <f t="shared" si="15"/>
        <v>21705.3</v>
      </c>
      <c r="AF48" s="256">
        <f t="shared" si="16"/>
        <v>26395.63</v>
      </c>
      <c r="AG48" s="266">
        <f t="shared" si="17"/>
        <v>80.7</v>
      </c>
      <c r="AH48" s="267">
        <f t="shared" si="18"/>
        <v>80.7</v>
      </c>
      <c r="AI48" s="282">
        <v>1590.78</v>
      </c>
      <c r="AJ48" s="277">
        <f t="shared" si="19"/>
        <v>73.18</v>
      </c>
      <c r="AK48" s="277">
        <f t="shared" si="20"/>
        <v>9.75</v>
      </c>
      <c r="AL48" s="283">
        <f t="shared" si="21"/>
        <v>82.93</v>
      </c>
      <c r="AM48" s="279">
        <f t="shared" si="22"/>
        <v>121.96</v>
      </c>
      <c r="AN48" s="220">
        <v>140.157</v>
      </c>
      <c r="AO48" s="270">
        <f t="shared" si="23"/>
        <v>128.351</v>
      </c>
      <c r="AP48" s="270">
        <f t="shared" si="24"/>
        <v>11.806</v>
      </c>
      <c r="AQ48" s="271">
        <v>100</v>
      </c>
      <c r="AR48" s="271">
        <f t="shared" si="25"/>
        <v>93.32274</v>
      </c>
      <c r="AS48" s="272">
        <f t="shared" si="26"/>
        <v>6.67726</v>
      </c>
      <c r="AT48" s="273">
        <f t="shared" si="27"/>
        <v>130.798</v>
      </c>
      <c r="AU48" s="273">
        <f t="shared" si="28"/>
        <v>9.359</v>
      </c>
      <c r="AV48" s="274">
        <f t="shared" si="29"/>
        <v>0.05078</v>
      </c>
      <c r="AW48" s="275">
        <f t="shared" si="30"/>
        <v>0.04739</v>
      </c>
      <c r="AX48" s="275">
        <f t="shared" si="31"/>
        <v>0.00339</v>
      </c>
      <c r="AY48" s="281" t="s">
        <v>52</v>
      </c>
      <c r="AZ48" s="276"/>
      <c r="BA48" s="277">
        <v>991.2</v>
      </c>
      <c r="BB48" s="277">
        <f t="shared" si="32"/>
        <v>127221.51</v>
      </c>
      <c r="BC48" s="277">
        <f t="shared" si="0"/>
        <v>50.33</v>
      </c>
      <c r="BD48" s="270">
        <f t="shared" si="33"/>
        <v>150.249</v>
      </c>
      <c r="BE48" s="270">
        <f t="shared" si="34"/>
        <v>11.852</v>
      </c>
      <c r="BF48" s="270">
        <f t="shared" si="35"/>
        <v>162.101</v>
      </c>
      <c r="BG48" s="277">
        <f t="shared" si="36"/>
        <v>128.36</v>
      </c>
      <c r="BH48" s="201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7"/>
      <c r="BW48" s="157"/>
      <c r="BX48" s="157"/>
      <c r="BY48" s="157"/>
      <c r="BZ48" s="157"/>
      <c r="CA48" s="157"/>
      <c r="CB48" s="157"/>
      <c r="CC48" s="157"/>
      <c r="CD48" s="157"/>
      <c r="CE48" s="157"/>
      <c r="CF48" s="157"/>
      <c r="CG48" s="157"/>
      <c r="CH48" s="157"/>
      <c r="CI48" s="157"/>
      <c r="CJ48" s="157"/>
      <c r="CK48" s="157"/>
      <c r="CL48" s="157"/>
      <c r="CM48" s="157"/>
      <c r="CN48" s="157"/>
      <c r="CO48" s="157"/>
      <c r="CP48" s="157"/>
      <c r="CQ48" s="157"/>
      <c r="CR48" s="157"/>
      <c r="CS48" s="157"/>
      <c r="CT48" s="157"/>
      <c r="CU48" s="157"/>
      <c r="CV48" s="157"/>
      <c r="CW48" s="157"/>
      <c r="CX48" s="157"/>
      <c r="CY48" s="157"/>
      <c r="CZ48" s="157"/>
    </row>
    <row r="49" spans="1:104" ht="15.75">
      <c r="A49" s="160">
        <v>41</v>
      </c>
      <c r="B49" s="278" t="s">
        <v>53</v>
      </c>
      <c r="C49" s="165">
        <v>3398.6</v>
      </c>
      <c r="D49" s="252">
        <v>57.5</v>
      </c>
      <c r="E49" s="252">
        <f t="shared" si="1"/>
        <v>3456.1</v>
      </c>
      <c r="F49" s="253">
        <f t="shared" si="2"/>
        <v>3456.1</v>
      </c>
      <c r="G49" s="254">
        <v>331.7</v>
      </c>
      <c r="H49" s="255">
        <f t="shared" si="3"/>
        <v>339</v>
      </c>
      <c r="I49" s="256">
        <f t="shared" si="4"/>
        <v>0.15</v>
      </c>
      <c r="J49" s="256">
        <f t="shared" si="5"/>
        <v>338.85</v>
      </c>
      <c r="K49" s="164">
        <v>139</v>
      </c>
      <c r="L49" s="257">
        <v>0.03</v>
      </c>
      <c r="M49" s="279">
        <v>309.4</v>
      </c>
      <c r="N49" s="257">
        <f t="shared" si="6"/>
        <v>3765.5</v>
      </c>
      <c r="O49" s="257">
        <f t="shared" si="7"/>
        <v>9.28</v>
      </c>
      <c r="P49" s="258">
        <f t="shared" si="8"/>
        <v>0.002685</v>
      </c>
      <c r="Q49" s="164">
        <v>59</v>
      </c>
      <c r="R49" s="164">
        <v>75.87</v>
      </c>
      <c r="S49" s="250">
        <f t="shared" si="9"/>
        <v>80</v>
      </c>
      <c r="T49" s="280"/>
      <c r="U49" s="255">
        <f t="shared" si="10"/>
        <v>253.85</v>
      </c>
      <c r="V49" s="260">
        <f t="shared" si="11"/>
        <v>3.17</v>
      </c>
      <c r="W49" s="261"/>
      <c r="X49" s="281" t="s">
        <v>53</v>
      </c>
      <c r="Y49" s="263">
        <v>14.34</v>
      </c>
      <c r="Z49" s="264">
        <f t="shared" si="12"/>
        <v>4859.11</v>
      </c>
      <c r="AA49" s="265">
        <f t="shared" si="13"/>
        <v>22.728</v>
      </c>
      <c r="AB49" s="265">
        <f t="shared" si="14"/>
        <v>0.01</v>
      </c>
      <c r="AC49" s="265">
        <v>22.738</v>
      </c>
      <c r="AD49" s="264">
        <v>991.2</v>
      </c>
      <c r="AE49" s="256">
        <f t="shared" si="15"/>
        <v>22527.99</v>
      </c>
      <c r="AF49" s="256">
        <f t="shared" si="16"/>
        <v>27387.1</v>
      </c>
      <c r="AG49" s="266">
        <f t="shared" si="17"/>
        <v>80.82</v>
      </c>
      <c r="AH49" s="267">
        <f t="shared" si="18"/>
        <v>80.82</v>
      </c>
      <c r="AI49" s="282">
        <v>1590.78</v>
      </c>
      <c r="AJ49" s="277">
        <f t="shared" si="19"/>
        <v>15.91</v>
      </c>
      <c r="AK49" s="277">
        <f t="shared" si="20"/>
        <v>2.15</v>
      </c>
      <c r="AL49" s="283">
        <f t="shared" si="21"/>
        <v>18.06</v>
      </c>
      <c r="AM49" s="279">
        <f t="shared" si="22"/>
        <v>120.4</v>
      </c>
      <c r="AN49" s="220">
        <v>121.658</v>
      </c>
      <c r="AO49" s="270">
        <f t="shared" si="23"/>
        <v>119.634</v>
      </c>
      <c r="AP49" s="270">
        <f t="shared" si="24"/>
        <v>2.024</v>
      </c>
      <c r="AQ49" s="271">
        <v>100</v>
      </c>
      <c r="AR49" s="271">
        <f t="shared" si="25"/>
        <v>91.7833</v>
      </c>
      <c r="AS49" s="272">
        <f t="shared" si="26"/>
        <v>8.2167</v>
      </c>
      <c r="AT49" s="273">
        <f t="shared" si="27"/>
        <v>111.662</v>
      </c>
      <c r="AU49" s="273">
        <f t="shared" si="28"/>
        <v>9.996</v>
      </c>
      <c r="AV49" s="274">
        <f t="shared" si="29"/>
        <v>0.0352</v>
      </c>
      <c r="AW49" s="275">
        <f t="shared" si="30"/>
        <v>0.03231</v>
      </c>
      <c r="AX49" s="275">
        <f t="shared" si="31"/>
        <v>0.00289</v>
      </c>
      <c r="AY49" s="281" t="s">
        <v>53</v>
      </c>
      <c r="AZ49" s="276"/>
      <c r="BA49" s="277">
        <v>991.2</v>
      </c>
      <c r="BB49" s="277">
        <f t="shared" si="32"/>
        <v>118581.22</v>
      </c>
      <c r="BC49" s="277">
        <f t="shared" si="0"/>
        <v>34.89</v>
      </c>
      <c r="BD49" s="270">
        <f t="shared" si="33"/>
        <v>142.362</v>
      </c>
      <c r="BE49" s="270">
        <f t="shared" si="34"/>
        <v>2.034</v>
      </c>
      <c r="BF49" s="270">
        <f t="shared" si="35"/>
        <v>144.396</v>
      </c>
      <c r="BG49" s="277">
        <f t="shared" si="36"/>
        <v>119.63</v>
      </c>
      <c r="BH49" s="201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57"/>
      <c r="CO49" s="157"/>
      <c r="CP49" s="157"/>
      <c r="CQ49" s="157"/>
      <c r="CR49" s="157"/>
      <c r="CS49" s="157"/>
      <c r="CT49" s="157"/>
      <c r="CU49" s="157"/>
      <c r="CV49" s="157"/>
      <c r="CW49" s="157"/>
      <c r="CX49" s="157"/>
      <c r="CY49" s="157"/>
      <c r="CZ49" s="157"/>
    </row>
    <row r="50" spans="1:104" ht="15.75">
      <c r="A50" s="160">
        <v>42</v>
      </c>
      <c r="B50" s="278" t="s">
        <v>54</v>
      </c>
      <c r="C50" s="165">
        <v>3898.9</v>
      </c>
      <c r="D50" s="252"/>
      <c r="E50" s="252">
        <f t="shared" si="1"/>
        <v>3898.9</v>
      </c>
      <c r="F50" s="253">
        <f t="shared" si="2"/>
        <v>3898.9</v>
      </c>
      <c r="G50" s="254">
        <v>285.7</v>
      </c>
      <c r="H50" s="255">
        <f t="shared" si="3"/>
        <v>291.99</v>
      </c>
      <c r="I50" s="256">
        <f t="shared" si="4"/>
        <v>0</v>
      </c>
      <c r="J50" s="256">
        <f t="shared" si="5"/>
        <v>291.99</v>
      </c>
      <c r="K50" s="164">
        <v>126</v>
      </c>
      <c r="L50" s="257">
        <v>0.03</v>
      </c>
      <c r="M50" s="279">
        <v>689.1</v>
      </c>
      <c r="N50" s="257">
        <f t="shared" si="6"/>
        <v>4588</v>
      </c>
      <c r="O50" s="257">
        <f t="shared" si="7"/>
        <v>20.67</v>
      </c>
      <c r="P50" s="258">
        <f t="shared" si="8"/>
        <v>0.005301</v>
      </c>
      <c r="Q50" s="164">
        <v>69</v>
      </c>
      <c r="R50" s="164">
        <v>152.72</v>
      </c>
      <c r="S50" s="250">
        <f t="shared" si="9"/>
        <v>57</v>
      </c>
      <c r="T50" s="280"/>
      <c r="U50" s="255">
        <f t="shared" si="10"/>
        <v>118.6</v>
      </c>
      <c r="V50" s="260">
        <f t="shared" si="11"/>
        <v>2.08</v>
      </c>
      <c r="W50" s="261"/>
      <c r="X50" s="281" t="s">
        <v>54</v>
      </c>
      <c r="Y50" s="263">
        <v>14.34</v>
      </c>
      <c r="Z50" s="264">
        <f t="shared" si="12"/>
        <v>4187.14</v>
      </c>
      <c r="AA50" s="265">
        <f t="shared" si="13"/>
        <v>21.558</v>
      </c>
      <c r="AB50" s="265">
        <f t="shared" si="14"/>
        <v>0</v>
      </c>
      <c r="AC50" s="265">
        <v>21.558</v>
      </c>
      <c r="AD50" s="264">
        <v>991.2</v>
      </c>
      <c r="AE50" s="256">
        <f t="shared" si="15"/>
        <v>21368.29</v>
      </c>
      <c r="AF50" s="256">
        <f t="shared" si="16"/>
        <v>25555.43</v>
      </c>
      <c r="AG50" s="266">
        <f t="shared" si="17"/>
        <v>87.52</v>
      </c>
      <c r="AH50" s="267">
        <f t="shared" si="18"/>
        <v>87.52</v>
      </c>
      <c r="AI50" s="282">
        <v>1590.78</v>
      </c>
      <c r="AJ50" s="277">
        <f t="shared" si="19"/>
        <v>0</v>
      </c>
      <c r="AK50" s="277">
        <f t="shared" si="20"/>
        <v>0</v>
      </c>
      <c r="AL50" s="283">
        <f t="shared" si="21"/>
        <v>0</v>
      </c>
      <c r="AM50" s="279" t="e">
        <f t="shared" si="22"/>
        <v>#DIV/0!</v>
      </c>
      <c r="AN50" s="220">
        <v>128.839</v>
      </c>
      <c r="AO50" s="270">
        <f t="shared" si="23"/>
        <v>128.839</v>
      </c>
      <c r="AP50" s="270">
        <f t="shared" si="24"/>
        <v>0</v>
      </c>
      <c r="AQ50" s="271">
        <v>100</v>
      </c>
      <c r="AR50" s="271">
        <f t="shared" si="25"/>
        <v>84.98038</v>
      </c>
      <c r="AS50" s="272">
        <f t="shared" si="26"/>
        <v>15.01962</v>
      </c>
      <c r="AT50" s="273">
        <f t="shared" si="27"/>
        <v>109.488</v>
      </c>
      <c r="AU50" s="273">
        <f t="shared" si="28"/>
        <v>19.351</v>
      </c>
      <c r="AV50" s="274">
        <f t="shared" si="29"/>
        <v>0.03304</v>
      </c>
      <c r="AW50" s="275">
        <f t="shared" si="30"/>
        <v>0.02808</v>
      </c>
      <c r="AX50" s="275">
        <f t="shared" si="31"/>
        <v>0.00496</v>
      </c>
      <c r="AY50" s="281" t="s">
        <v>54</v>
      </c>
      <c r="AZ50" s="276"/>
      <c r="BA50" s="277">
        <v>991.2</v>
      </c>
      <c r="BB50" s="277">
        <f t="shared" si="32"/>
        <v>127705.22</v>
      </c>
      <c r="BC50" s="277">
        <f t="shared" si="0"/>
        <v>32.75</v>
      </c>
      <c r="BD50" s="270">
        <f t="shared" si="33"/>
        <v>150.397</v>
      </c>
      <c r="BE50" s="270">
        <f t="shared" si="34"/>
        <v>0</v>
      </c>
      <c r="BF50" s="270">
        <f t="shared" si="35"/>
        <v>150.397</v>
      </c>
      <c r="BG50" s="277">
        <f t="shared" si="36"/>
        <v>128.82</v>
      </c>
      <c r="BH50" s="201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7"/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  <c r="CY50" s="157"/>
      <c r="CZ50" s="157"/>
    </row>
    <row r="51" spans="1:104" ht="15.75">
      <c r="A51" s="160">
        <v>43</v>
      </c>
      <c r="B51" s="278" t="s">
        <v>55</v>
      </c>
      <c r="C51" s="165">
        <v>3868.9</v>
      </c>
      <c r="D51" s="252"/>
      <c r="E51" s="252">
        <f t="shared" si="1"/>
        <v>3868.9</v>
      </c>
      <c r="F51" s="253">
        <f t="shared" si="2"/>
        <v>3868.9</v>
      </c>
      <c r="G51" s="254">
        <v>337.8</v>
      </c>
      <c r="H51" s="255">
        <f t="shared" si="3"/>
        <v>345.23</v>
      </c>
      <c r="I51" s="256">
        <f t="shared" si="4"/>
        <v>0</v>
      </c>
      <c r="J51" s="256">
        <f t="shared" si="5"/>
        <v>345.23</v>
      </c>
      <c r="K51" s="164">
        <v>136</v>
      </c>
      <c r="L51" s="257">
        <v>0.03</v>
      </c>
      <c r="M51" s="279">
        <v>689.1</v>
      </c>
      <c r="N51" s="257">
        <f t="shared" si="6"/>
        <v>4558</v>
      </c>
      <c r="O51" s="257">
        <f t="shared" si="7"/>
        <v>20.67</v>
      </c>
      <c r="P51" s="258">
        <f t="shared" si="8"/>
        <v>0.005343</v>
      </c>
      <c r="Q51" s="164">
        <v>45</v>
      </c>
      <c r="R51" s="164">
        <v>19.97</v>
      </c>
      <c r="S51" s="250">
        <f t="shared" si="9"/>
        <v>91</v>
      </c>
      <c r="T51" s="280"/>
      <c r="U51" s="255">
        <f t="shared" si="10"/>
        <v>304.59</v>
      </c>
      <c r="V51" s="260">
        <f t="shared" si="11"/>
        <v>3.35</v>
      </c>
      <c r="W51" s="261"/>
      <c r="X51" s="281" t="s">
        <v>55</v>
      </c>
      <c r="Y51" s="263">
        <v>14.34</v>
      </c>
      <c r="Z51" s="264">
        <f t="shared" si="12"/>
        <v>4950.6</v>
      </c>
      <c r="AA51" s="265">
        <f t="shared" si="13"/>
        <v>23.191</v>
      </c>
      <c r="AB51" s="265">
        <f t="shared" si="14"/>
        <v>0</v>
      </c>
      <c r="AC51" s="265">
        <v>23.191</v>
      </c>
      <c r="AD51" s="264">
        <v>991.2</v>
      </c>
      <c r="AE51" s="256">
        <f t="shared" si="15"/>
        <v>22986.92</v>
      </c>
      <c r="AF51" s="256">
        <f t="shared" si="16"/>
        <v>27937.52</v>
      </c>
      <c r="AG51" s="266">
        <f t="shared" si="17"/>
        <v>80.92</v>
      </c>
      <c r="AH51" s="267">
        <f t="shared" si="18"/>
        <v>80.92</v>
      </c>
      <c r="AI51" s="282">
        <v>1590.78</v>
      </c>
      <c r="AJ51" s="277">
        <f t="shared" si="19"/>
        <v>0</v>
      </c>
      <c r="AK51" s="277">
        <f t="shared" si="20"/>
        <v>0</v>
      </c>
      <c r="AL51" s="283">
        <f t="shared" si="21"/>
        <v>0</v>
      </c>
      <c r="AM51" s="279" t="e">
        <f t="shared" si="22"/>
        <v>#DIV/0!</v>
      </c>
      <c r="AN51" s="220">
        <v>135.2</v>
      </c>
      <c r="AO51" s="270">
        <f t="shared" si="23"/>
        <v>135.2</v>
      </c>
      <c r="AP51" s="270">
        <f t="shared" si="24"/>
        <v>0</v>
      </c>
      <c r="AQ51" s="271">
        <v>100</v>
      </c>
      <c r="AR51" s="271">
        <f t="shared" si="25"/>
        <v>84.88153</v>
      </c>
      <c r="AS51" s="272">
        <f t="shared" si="26"/>
        <v>15.11847</v>
      </c>
      <c r="AT51" s="273">
        <f t="shared" si="27"/>
        <v>114.76</v>
      </c>
      <c r="AU51" s="273">
        <f t="shared" si="28"/>
        <v>20.44</v>
      </c>
      <c r="AV51" s="274">
        <f t="shared" si="29"/>
        <v>0.03495</v>
      </c>
      <c r="AW51" s="275">
        <f t="shared" si="30"/>
        <v>0.02966</v>
      </c>
      <c r="AX51" s="275">
        <f t="shared" si="31"/>
        <v>0.00528</v>
      </c>
      <c r="AY51" s="281" t="s">
        <v>55</v>
      </c>
      <c r="AZ51" s="276"/>
      <c r="BA51" s="277">
        <v>991.2</v>
      </c>
      <c r="BB51" s="277">
        <f t="shared" si="32"/>
        <v>134010.24</v>
      </c>
      <c r="BC51" s="277">
        <f t="shared" si="0"/>
        <v>34.64</v>
      </c>
      <c r="BD51" s="270">
        <f t="shared" si="33"/>
        <v>158.391</v>
      </c>
      <c r="BE51" s="270">
        <f t="shared" si="34"/>
        <v>0</v>
      </c>
      <c r="BF51" s="270">
        <f t="shared" si="35"/>
        <v>158.391</v>
      </c>
      <c r="BG51" s="277">
        <f t="shared" si="36"/>
        <v>135.22</v>
      </c>
      <c r="BH51" s="201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H51" s="157"/>
      <c r="CI51" s="157"/>
      <c r="CJ51" s="157"/>
      <c r="CK51" s="157"/>
      <c r="CL51" s="157"/>
      <c r="CM51" s="157"/>
      <c r="CN51" s="157"/>
      <c r="CO51" s="157"/>
      <c r="CP51" s="157"/>
      <c r="CQ51" s="157"/>
      <c r="CR51" s="157"/>
      <c r="CS51" s="157"/>
      <c r="CT51" s="157"/>
      <c r="CU51" s="157"/>
      <c r="CV51" s="157"/>
      <c r="CW51" s="157"/>
      <c r="CX51" s="157"/>
      <c r="CY51" s="157"/>
      <c r="CZ51" s="157"/>
    </row>
    <row r="52" spans="1:104" ht="15.75">
      <c r="A52" s="160">
        <v>44</v>
      </c>
      <c r="B52" s="278" t="s">
        <v>56</v>
      </c>
      <c r="C52" s="165">
        <v>6487.4</v>
      </c>
      <c r="D52" s="252"/>
      <c r="E52" s="252">
        <f t="shared" si="1"/>
        <v>6487.4</v>
      </c>
      <c r="F52" s="253">
        <f t="shared" si="2"/>
        <v>6487.4</v>
      </c>
      <c r="G52" s="254">
        <v>480.2</v>
      </c>
      <c r="H52" s="255">
        <f t="shared" si="3"/>
        <v>490.76</v>
      </c>
      <c r="I52" s="256">
        <f t="shared" si="4"/>
        <v>0</v>
      </c>
      <c r="J52" s="256">
        <f t="shared" si="5"/>
        <v>490.76</v>
      </c>
      <c r="K52" s="164">
        <v>256</v>
      </c>
      <c r="L52" s="257">
        <v>0.03</v>
      </c>
      <c r="M52" s="279">
        <v>1176.3</v>
      </c>
      <c r="N52" s="257">
        <f t="shared" si="6"/>
        <v>7663.7</v>
      </c>
      <c r="O52" s="257">
        <f t="shared" si="7"/>
        <v>35.29</v>
      </c>
      <c r="P52" s="258">
        <f t="shared" si="8"/>
        <v>0.00544</v>
      </c>
      <c r="Q52" s="164">
        <v>114</v>
      </c>
      <c r="R52" s="164">
        <v>129.49</v>
      </c>
      <c r="S52" s="250">
        <f t="shared" si="9"/>
        <v>142</v>
      </c>
      <c r="T52" s="280"/>
      <c r="U52" s="255">
        <f t="shared" si="10"/>
        <v>325.98</v>
      </c>
      <c r="V52" s="260">
        <f t="shared" si="11"/>
        <v>2.3</v>
      </c>
      <c r="W52" s="261"/>
      <c r="X52" s="281" t="s">
        <v>56</v>
      </c>
      <c r="Y52" s="263">
        <v>14.34</v>
      </c>
      <c r="Z52" s="264">
        <f t="shared" si="12"/>
        <v>7037.5</v>
      </c>
      <c r="AA52" s="265">
        <f t="shared" si="13"/>
        <v>32.711</v>
      </c>
      <c r="AB52" s="265">
        <f t="shared" si="14"/>
        <v>0</v>
      </c>
      <c r="AC52" s="265">
        <v>32.711</v>
      </c>
      <c r="AD52" s="264">
        <v>991.2</v>
      </c>
      <c r="AE52" s="256">
        <f t="shared" si="15"/>
        <v>32423.14</v>
      </c>
      <c r="AF52" s="256">
        <f t="shared" si="16"/>
        <v>39460.64</v>
      </c>
      <c r="AG52" s="266">
        <f t="shared" si="17"/>
        <v>80.41</v>
      </c>
      <c r="AH52" s="267">
        <f t="shared" si="18"/>
        <v>80.41</v>
      </c>
      <c r="AI52" s="282">
        <v>1590.78</v>
      </c>
      <c r="AJ52" s="277">
        <f t="shared" si="19"/>
        <v>0</v>
      </c>
      <c r="AK52" s="277">
        <f t="shared" si="20"/>
        <v>0</v>
      </c>
      <c r="AL52" s="283">
        <f t="shared" si="21"/>
        <v>0</v>
      </c>
      <c r="AM52" s="279" t="e">
        <f t="shared" si="22"/>
        <v>#DIV/0!</v>
      </c>
      <c r="AN52" s="220">
        <v>208.331</v>
      </c>
      <c r="AO52" s="270">
        <f t="shared" si="23"/>
        <v>208.331</v>
      </c>
      <c r="AP52" s="270">
        <f t="shared" si="24"/>
        <v>0</v>
      </c>
      <c r="AQ52" s="271">
        <v>100</v>
      </c>
      <c r="AR52" s="271">
        <f t="shared" si="25"/>
        <v>84.65102</v>
      </c>
      <c r="AS52" s="272">
        <f t="shared" si="26"/>
        <v>15.34898</v>
      </c>
      <c r="AT52" s="273">
        <f t="shared" si="27"/>
        <v>176.354</v>
      </c>
      <c r="AU52" s="273">
        <f t="shared" si="28"/>
        <v>31.977</v>
      </c>
      <c r="AV52" s="274">
        <f t="shared" si="29"/>
        <v>0.03211</v>
      </c>
      <c r="AW52" s="275">
        <f t="shared" si="30"/>
        <v>0.02718</v>
      </c>
      <c r="AX52" s="275">
        <f t="shared" si="31"/>
        <v>0.00493</v>
      </c>
      <c r="AY52" s="281" t="s">
        <v>56</v>
      </c>
      <c r="AZ52" s="276"/>
      <c r="BA52" s="277">
        <v>991.2</v>
      </c>
      <c r="BB52" s="277">
        <f t="shared" si="32"/>
        <v>206497.69</v>
      </c>
      <c r="BC52" s="277">
        <f t="shared" si="0"/>
        <v>31.83</v>
      </c>
      <c r="BD52" s="270">
        <f t="shared" si="33"/>
        <v>241.042</v>
      </c>
      <c r="BE52" s="270">
        <f t="shared" si="34"/>
        <v>0</v>
      </c>
      <c r="BF52" s="270">
        <f t="shared" si="35"/>
        <v>241.042</v>
      </c>
      <c r="BG52" s="277">
        <f t="shared" si="36"/>
        <v>208.31</v>
      </c>
      <c r="BH52" s="201"/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157"/>
      <c r="BZ52" s="157"/>
      <c r="CA52" s="157"/>
      <c r="CB52" s="157"/>
      <c r="CC52" s="157"/>
      <c r="CD52" s="157"/>
      <c r="CE52" s="157"/>
      <c r="CF52" s="157"/>
      <c r="CG52" s="157"/>
      <c r="CH52" s="157"/>
      <c r="CI52" s="157"/>
      <c r="CJ52" s="157"/>
      <c r="CK52" s="157"/>
      <c r="CL52" s="157"/>
      <c r="CM52" s="157"/>
      <c r="CN52" s="157"/>
      <c r="CO52" s="157"/>
      <c r="CP52" s="157"/>
      <c r="CQ52" s="157"/>
      <c r="CR52" s="157"/>
      <c r="CS52" s="157"/>
      <c r="CT52" s="157"/>
      <c r="CU52" s="157"/>
      <c r="CV52" s="157"/>
      <c r="CW52" s="157"/>
      <c r="CX52" s="157"/>
      <c r="CY52" s="157"/>
      <c r="CZ52" s="157"/>
    </row>
    <row r="53" spans="1:104" ht="15.75">
      <c r="A53" s="160">
        <v>45</v>
      </c>
      <c r="B53" s="278" t="s">
        <v>57</v>
      </c>
      <c r="C53" s="165">
        <v>6807</v>
      </c>
      <c r="D53" s="252"/>
      <c r="E53" s="252">
        <f t="shared" si="1"/>
        <v>6807</v>
      </c>
      <c r="F53" s="253">
        <f t="shared" si="2"/>
        <v>6807</v>
      </c>
      <c r="G53" s="254">
        <v>351.27</v>
      </c>
      <c r="H53" s="255">
        <f t="shared" si="3"/>
        <v>359</v>
      </c>
      <c r="I53" s="256">
        <f t="shared" si="4"/>
        <v>0</v>
      </c>
      <c r="J53" s="256">
        <f t="shared" si="5"/>
        <v>359</v>
      </c>
      <c r="K53" s="164">
        <v>204</v>
      </c>
      <c r="L53" s="257">
        <v>0.03</v>
      </c>
      <c r="M53" s="279">
        <v>953.4</v>
      </c>
      <c r="N53" s="257">
        <f t="shared" si="6"/>
        <v>7760.4</v>
      </c>
      <c r="O53" s="257">
        <f t="shared" si="7"/>
        <v>28.6</v>
      </c>
      <c r="P53" s="258">
        <f t="shared" si="8"/>
        <v>0.004202</v>
      </c>
      <c r="Q53" s="164">
        <v>118</v>
      </c>
      <c r="R53" s="164">
        <v>142.06</v>
      </c>
      <c r="S53" s="250">
        <f t="shared" si="9"/>
        <v>86</v>
      </c>
      <c r="T53" s="280"/>
      <c r="U53" s="255">
        <f t="shared" si="10"/>
        <v>188.34</v>
      </c>
      <c r="V53" s="260">
        <f t="shared" si="11"/>
        <v>2.19</v>
      </c>
      <c r="W53" s="261"/>
      <c r="X53" s="281" t="s">
        <v>57</v>
      </c>
      <c r="Y53" s="263">
        <v>14.34</v>
      </c>
      <c r="Z53" s="264">
        <f t="shared" si="12"/>
        <v>5148.06</v>
      </c>
      <c r="AA53" s="265">
        <f t="shared" si="13"/>
        <v>24.526</v>
      </c>
      <c r="AB53" s="265">
        <f t="shared" si="14"/>
        <v>0</v>
      </c>
      <c r="AC53" s="265">
        <v>24.526</v>
      </c>
      <c r="AD53" s="264">
        <v>991.2</v>
      </c>
      <c r="AE53" s="256">
        <f t="shared" si="15"/>
        <v>24310.17</v>
      </c>
      <c r="AF53" s="256">
        <f t="shared" si="16"/>
        <v>29458.23</v>
      </c>
      <c r="AG53" s="266">
        <f t="shared" si="17"/>
        <v>82.06</v>
      </c>
      <c r="AH53" s="267">
        <f t="shared" si="18"/>
        <v>82.06</v>
      </c>
      <c r="AI53" s="282">
        <v>1590.78</v>
      </c>
      <c r="AJ53" s="277">
        <f t="shared" si="19"/>
        <v>0</v>
      </c>
      <c r="AK53" s="277">
        <f t="shared" si="20"/>
        <v>0</v>
      </c>
      <c r="AL53" s="283">
        <f t="shared" si="21"/>
        <v>0</v>
      </c>
      <c r="AM53" s="279" t="e">
        <f t="shared" si="22"/>
        <v>#DIV/0!</v>
      </c>
      <c r="AN53" s="220">
        <v>186.773</v>
      </c>
      <c r="AO53" s="270">
        <f t="shared" si="23"/>
        <v>186.773</v>
      </c>
      <c r="AP53" s="270">
        <f t="shared" si="24"/>
        <v>0</v>
      </c>
      <c r="AQ53" s="271">
        <v>100</v>
      </c>
      <c r="AR53" s="271">
        <f t="shared" si="25"/>
        <v>87.71455</v>
      </c>
      <c r="AS53" s="272">
        <f t="shared" si="26"/>
        <v>12.28545</v>
      </c>
      <c r="AT53" s="273">
        <f t="shared" si="27"/>
        <v>163.827</v>
      </c>
      <c r="AU53" s="273">
        <f t="shared" si="28"/>
        <v>22.946</v>
      </c>
      <c r="AV53" s="274">
        <f t="shared" si="29"/>
        <v>0.02744</v>
      </c>
      <c r="AW53" s="275">
        <f t="shared" si="30"/>
        <v>0.02407</v>
      </c>
      <c r="AX53" s="275">
        <f t="shared" si="31"/>
        <v>0.00337</v>
      </c>
      <c r="AY53" s="281" t="s">
        <v>57</v>
      </c>
      <c r="AZ53" s="276"/>
      <c r="BA53" s="277">
        <v>991.2</v>
      </c>
      <c r="BB53" s="277">
        <f t="shared" si="32"/>
        <v>185129.4</v>
      </c>
      <c r="BC53" s="277">
        <f t="shared" si="0"/>
        <v>27.2</v>
      </c>
      <c r="BD53" s="270">
        <f t="shared" si="33"/>
        <v>211.299</v>
      </c>
      <c r="BE53" s="270">
        <f t="shared" si="34"/>
        <v>0</v>
      </c>
      <c r="BF53" s="270">
        <f t="shared" si="35"/>
        <v>211.299</v>
      </c>
      <c r="BG53" s="277">
        <f t="shared" si="36"/>
        <v>186.78</v>
      </c>
      <c r="BH53" s="201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  <c r="CC53" s="157"/>
      <c r="CD53" s="157"/>
      <c r="CE53" s="157"/>
      <c r="CF53" s="157"/>
      <c r="CG53" s="157"/>
      <c r="CH53" s="157"/>
      <c r="CI53" s="157"/>
      <c r="CJ53" s="157"/>
      <c r="CK53" s="157"/>
      <c r="CL53" s="157"/>
      <c r="CM53" s="157"/>
      <c r="CN53" s="157"/>
      <c r="CO53" s="157"/>
      <c r="CP53" s="157"/>
      <c r="CQ53" s="157"/>
      <c r="CR53" s="157"/>
      <c r="CS53" s="157"/>
      <c r="CT53" s="157"/>
      <c r="CU53" s="157"/>
      <c r="CV53" s="157"/>
      <c r="CW53" s="157"/>
      <c r="CX53" s="157"/>
      <c r="CY53" s="157"/>
      <c r="CZ53" s="157"/>
    </row>
    <row r="54" spans="1:104" ht="14.25">
      <c r="A54" s="160"/>
      <c r="B54" s="278"/>
      <c r="C54" s="160"/>
      <c r="D54" s="278"/>
      <c r="E54" s="252"/>
      <c r="F54" s="288"/>
      <c r="G54" s="289"/>
      <c r="H54" s="255">
        <f t="shared" si="3"/>
        <v>0</v>
      </c>
      <c r="I54" s="256"/>
      <c r="J54" s="256"/>
      <c r="K54" s="290"/>
      <c r="L54" s="279"/>
      <c r="M54" s="279"/>
      <c r="N54" s="257"/>
      <c r="O54" s="257"/>
      <c r="P54" s="258"/>
      <c r="Q54" s="290"/>
      <c r="R54" s="290"/>
      <c r="S54" s="250"/>
      <c r="T54" s="290"/>
      <c r="U54" s="255"/>
      <c r="V54" s="260"/>
      <c r="W54" s="261"/>
      <c r="X54" s="281"/>
      <c r="Y54" s="263"/>
      <c r="Z54" s="256"/>
      <c r="AA54" s="265"/>
      <c r="AB54" s="265"/>
      <c r="AC54" s="265"/>
      <c r="AD54" s="256"/>
      <c r="AE54" s="256"/>
      <c r="AF54" s="256"/>
      <c r="AG54" s="266"/>
      <c r="AH54" s="267"/>
      <c r="AI54" s="282"/>
      <c r="AJ54" s="277"/>
      <c r="AK54" s="277"/>
      <c r="AL54" s="283"/>
      <c r="AM54" s="279"/>
      <c r="AN54" s="220"/>
      <c r="AO54" s="270"/>
      <c r="AP54" s="270"/>
      <c r="AQ54" s="271"/>
      <c r="AR54" s="271"/>
      <c r="AS54" s="272"/>
      <c r="AT54" s="291"/>
      <c r="AU54" s="273"/>
      <c r="AV54" s="273"/>
      <c r="AW54" s="275"/>
      <c r="AX54" s="275"/>
      <c r="AY54" s="281"/>
      <c r="AZ54" s="276"/>
      <c r="BA54" s="277"/>
      <c r="BB54" s="277"/>
      <c r="BC54" s="277"/>
      <c r="BD54" s="270"/>
      <c r="BE54" s="270"/>
      <c r="BF54" s="270"/>
      <c r="BG54" s="277">
        <f t="shared" si="36"/>
        <v>0</v>
      </c>
      <c r="BH54" s="201"/>
      <c r="BI54" s="157"/>
      <c r="BJ54" s="157"/>
      <c r="BK54" s="157"/>
      <c r="BL54" s="157"/>
      <c r="BM54" s="157"/>
      <c r="BN54" s="157"/>
      <c r="BO54" s="157"/>
      <c r="BP54" s="157"/>
      <c r="BQ54" s="157"/>
      <c r="BR54" s="157"/>
      <c r="BS54" s="157"/>
      <c r="BT54" s="157"/>
      <c r="BU54" s="157"/>
      <c r="BV54" s="157"/>
      <c r="BW54" s="157"/>
      <c r="BX54" s="157"/>
      <c r="BY54" s="157"/>
      <c r="BZ54" s="157"/>
      <c r="CA54" s="157"/>
      <c r="CB54" s="157"/>
      <c r="CC54" s="157"/>
      <c r="CD54" s="157"/>
      <c r="CE54" s="157"/>
      <c r="CF54" s="157"/>
      <c r="CG54" s="157"/>
      <c r="CH54" s="157"/>
      <c r="CI54" s="157"/>
      <c r="CJ54" s="157"/>
      <c r="CK54" s="157"/>
      <c r="CL54" s="157"/>
      <c r="CM54" s="157"/>
      <c r="CN54" s="157"/>
      <c r="CO54" s="157"/>
      <c r="CP54" s="157"/>
      <c r="CQ54" s="157"/>
      <c r="CR54" s="157"/>
      <c r="CS54" s="157"/>
      <c r="CT54" s="157"/>
      <c r="CU54" s="157"/>
      <c r="CV54" s="157"/>
      <c r="CW54" s="157"/>
      <c r="CX54" s="157"/>
      <c r="CY54" s="157"/>
      <c r="CZ54" s="157"/>
    </row>
    <row r="55" spans="1:104" ht="14.25">
      <c r="A55" s="160"/>
      <c r="B55" s="278"/>
      <c r="C55" s="160"/>
      <c r="D55" s="278"/>
      <c r="E55" s="252"/>
      <c r="F55" s="288"/>
      <c r="G55" s="289"/>
      <c r="H55" s="255">
        <f t="shared" si="3"/>
        <v>0</v>
      </c>
      <c r="I55" s="256"/>
      <c r="J55" s="256"/>
      <c r="K55" s="290"/>
      <c r="L55" s="279"/>
      <c r="M55" s="279"/>
      <c r="N55" s="257"/>
      <c r="O55" s="257"/>
      <c r="P55" s="258"/>
      <c r="Q55" s="290"/>
      <c r="R55" s="290"/>
      <c r="S55" s="250"/>
      <c r="T55" s="290"/>
      <c r="U55" s="255"/>
      <c r="V55" s="260"/>
      <c r="W55" s="261"/>
      <c r="X55" s="281"/>
      <c r="Y55" s="263"/>
      <c r="Z55" s="256"/>
      <c r="AA55" s="265"/>
      <c r="AB55" s="265"/>
      <c r="AC55" s="265"/>
      <c r="AD55" s="256"/>
      <c r="AE55" s="256"/>
      <c r="AF55" s="256"/>
      <c r="AG55" s="266"/>
      <c r="AH55" s="267"/>
      <c r="AI55" s="282"/>
      <c r="AJ55" s="277"/>
      <c r="AK55" s="277"/>
      <c r="AL55" s="283"/>
      <c r="AM55" s="279"/>
      <c r="AN55" s="220"/>
      <c r="AO55" s="270"/>
      <c r="AP55" s="270"/>
      <c r="AQ55" s="271"/>
      <c r="AR55" s="271"/>
      <c r="AS55" s="272"/>
      <c r="AT55" s="291"/>
      <c r="AU55" s="273"/>
      <c r="AV55" s="273"/>
      <c r="AW55" s="275"/>
      <c r="AX55" s="275"/>
      <c r="AY55" s="281"/>
      <c r="AZ55" s="276"/>
      <c r="BA55" s="277"/>
      <c r="BB55" s="277"/>
      <c r="BC55" s="277"/>
      <c r="BD55" s="270"/>
      <c r="BE55" s="270"/>
      <c r="BF55" s="270"/>
      <c r="BG55" s="277">
        <f t="shared" si="36"/>
        <v>0</v>
      </c>
      <c r="BH55" s="201"/>
      <c r="BI55" s="157"/>
      <c r="BJ55" s="157"/>
      <c r="BK55" s="157"/>
      <c r="BL55" s="157"/>
      <c r="BM55" s="157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57"/>
      <c r="CD55" s="157"/>
      <c r="CE55" s="157"/>
      <c r="CF55" s="157"/>
      <c r="CG55" s="157"/>
      <c r="CH55" s="157"/>
      <c r="CI55" s="157"/>
      <c r="CJ55" s="157"/>
      <c r="CK55" s="157"/>
      <c r="CL55" s="157"/>
      <c r="CM55" s="157"/>
      <c r="CN55" s="157"/>
      <c r="CO55" s="157"/>
      <c r="CP55" s="157"/>
      <c r="CQ55" s="157"/>
      <c r="CR55" s="157"/>
      <c r="CS55" s="157"/>
      <c r="CT55" s="157"/>
      <c r="CU55" s="157"/>
      <c r="CV55" s="157"/>
      <c r="CW55" s="157"/>
      <c r="CX55" s="157"/>
      <c r="CY55" s="157"/>
      <c r="CZ55" s="157"/>
    </row>
    <row r="56" spans="1:104" ht="15">
      <c r="A56" s="292"/>
      <c r="B56" s="293" t="s">
        <v>58</v>
      </c>
      <c r="C56" s="294">
        <f>SUM(C9:C53)</f>
        <v>166593.4</v>
      </c>
      <c r="D56" s="294">
        <f>SUM(D9:D49)</f>
        <v>3273.8</v>
      </c>
      <c r="E56" s="294">
        <f>SUM(E9:E55)</f>
        <v>169867.2</v>
      </c>
      <c r="F56" s="294">
        <f aca="true" t="shared" si="37" ref="F56:BG56">SUM(F9:F55)</f>
        <v>169867.2</v>
      </c>
      <c r="G56" s="294">
        <f t="shared" si="37"/>
        <v>16292.3</v>
      </c>
      <c r="H56" s="294">
        <f t="shared" si="37"/>
        <v>16650.7</v>
      </c>
      <c r="I56" s="294">
        <f t="shared" si="37"/>
        <v>31</v>
      </c>
      <c r="J56" s="294">
        <f t="shared" si="37"/>
        <v>16619.7</v>
      </c>
      <c r="K56" s="294">
        <f>SUM(K9:K53)</f>
        <v>6712</v>
      </c>
      <c r="L56" s="294">
        <f t="shared" si="37"/>
        <v>1.4</v>
      </c>
      <c r="M56" s="294">
        <f t="shared" si="37"/>
        <v>18206</v>
      </c>
      <c r="N56" s="294">
        <f t="shared" si="37"/>
        <v>188073.2</v>
      </c>
      <c r="O56" s="294">
        <f t="shared" si="37"/>
        <v>546.2</v>
      </c>
      <c r="P56" s="294">
        <f t="shared" si="37"/>
        <v>0.1</v>
      </c>
      <c r="Q56" s="294">
        <f>SUM(Q9:Q53)</f>
        <v>2755</v>
      </c>
      <c r="R56" s="295">
        <f>SUM(R9:R53)</f>
        <v>3514.8</v>
      </c>
      <c r="S56" s="294">
        <f t="shared" si="37"/>
        <v>3957</v>
      </c>
      <c r="T56" s="294">
        <f t="shared" si="37"/>
        <v>22.4</v>
      </c>
      <c r="U56" s="294">
        <f t="shared" si="37"/>
        <v>12567.3</v>
      </c>
      <c r="V56" s="294">
        <f t="shared" si="37"/>
        <v>152.8</v>
      </c>
      <c r="W56" s="294"/>
      <c r="X56" s="294">
        <f t="shared" si="37"/>
        <v>0</v>
      </c>
      <c r="Y56" s="294">
        <f t="shared" si="37"/>
        <v>645.3</v>
      </c>
      <c r="Z56" s="294">
        <f t="shared" si="37"/>
        <v>238326.1</v>
      </c>
      <c r="AA56" s="294">
        <f t="shared" si="37"/>
        <v>1136.2</v>
      </c>
      <c r="AB56" s="294">
        <f t="shared" si="37"/>
        <v>2.1</v>
      </c>
      <c r="AC56" s="294">
        <f t="shared" si="37"/>
        <v>1138.3</v>
      </c>
      <c r="AD56" s="294">
        <f t="shared" si="37"/>
        <v>44604</v>
      </c>
      <c r="AE56" s="294">
        <f t="shared" si="37"/>
        <v>1126200.5</v>
      </c>
      <c r="AF56" s="294">
        <f t="shared" si="37"/>
        <v>1364526.5</v>
      </c>
      <c r="AG56" s="294">
        <f t="shared" si="37"/>
        <v>3690.9</v>
      </c>
      <c r="AH56" s="294">
        <f t="shared" si="37"/>
        <v>3690.9</v>
      </c>
      <c r="AI56" s="294">
        <f t="shared" si="37"/>
        <v>71585.1</v>
      </c>
      <c r="AJ56" s="294">
        <f t="shared" si="37"/>
        <v>3348.6</v>
      </c>
      <c r="AK56" s="294">
        <f t="shared" si="37"/>
        <v>444.8</v>
      </c>
      <c r="AL56" s="294">
        <f t="shared" si="37"/>
        <v>3793.4</v>
      </c>
      <c r="AM56" s="294" t="e">
        <f t="shared" si="37"/>
        <v>#DIV/0!</v>
      </c>
      <c r="AN56" s="294">
        <f t="shared" si="37"/>
        <v>5739.3</v>
      </c>
      <c r="AO56" s="294">
        <f t="shared" si="37"/>
        <v>5631.9</v>
      </c>
      <c r="AP56" s="294">
        <f t="shared" si="37"/>
        <v>107.4</v>
      </c>
      <c r="AQ56" s="294">
        <f t="shared" si="37"/>
        <v>4500</v>
      </c>
      <c r="AR56" s="294">
        <f t="shared" si="37"/>
        <v>4076</v>
      </c>
      <c r="AS56" s="294">
        <f t="shared" si="37"/>
        <v>424</v>
      </c>
      <c r="AT56" s="294">
        <f t="shared" si="37"/>
        <v>5187.9</v>
      </c>
      <c r="AU56" s="294">
        <f t="shared" si="37"/>
        <v>551.4</v>
      </c>
      <c r="AV56" s="294">
        <f t="shared" si="37"/>
        <v>1.5</v>
      </c>
      <c r="AW56" s="294">
        <f t="shared" si="37"/>
        <v>1.4</v>
      </c>
      <c r="AX56" s="294">
        <f t="shared" si="37"/>
        <v>0.1</v>
      </c>
      <c r="AY56" s="294">
        <f t="shared" si="37"/>
        <v>0</v>
      </c>
      <c r="AZ56" s="294">
        <f t="shared" si="37"/>
        <v>0</v>
      </c>
      <c r="BA56" s="294">
        <f t="shared" si="37"/>
        <v>44604</v>
      </c>
      <c r="BB56" s="294">
        <f t="shared" si="37"/>
        <v>5582315.5</v>
      </c>
      <c r="BC56" s="294">
        <f t="shared" si="37"/>
        <v>1515.5</v>
      </c>
      <c r="BD56" s="294">
        <f t="shared" si="37"/>
        <v>6768.1</v>
      </c>
      <c r="BE56" s="294">
        <f t="shared" si="37"/>
        <v>109.5</v>
      </c>
      <c r="BF56" s="294">
        <f t="shared" si="37"/>
        <v>6877.6</v>
      </c>
      <c r="BG56" s="294">
        <f t="shared" si="37"/>
        <v>5631.8</v>
      </c>
      <c r="BH56" s="201"/>
      <c r="BI56" s="157"/>
      <c r="BJ56" s="157"/>
      <c r="BK56" s="157"/>
      <c r="BL56" s="157"/>
      <c r="BM56" s="157"/>
      <c r="BN56" s="157"/>
      <c r="BO56" s="157"/>
      <c r="BP56" s="157"/>
      <c r="BQ56" s="157"/>
      <c r="BR56" s="157"/>
      <c r="BS56" s="157"/>
      <c r="BT56" s="157"/>
      <c r="BU56" s="157"/>
      <c r="BV56" s="157"/>
      <c r="BW56" s="157"/>
      <c r="BX56" s="157"/>
      <c r="BY56" s="157"/>
      <c r="BZ56" s="157"/>
      <c r="CA56" s="157"/>
      <c r="CB56" s="157"/>
      <c r="CC56" s="157"/>
      <c r="CD56" s="157"/>
      <c r="CE56" s="157"/>
      <c r="CF56" s="157"/>
      <c r="CG56" s="157"/>
      <c r="CH56" s="157"/>
      <c r="CI56" s="157"/>
      <c r="CJ56" s="157"/>
      <c r="CK56" s="157"/>
      <c r="CL56" s="157"/>
      <c r="CM56" s="157"/>
      <c r="CN56" s="157"/>
      <c r="CO56" s="157"/>
      <c r="CP56" s="157"/>
      <c r="CQ56" s="157"/>
      <c r="CR56" s="157"/>
      <c r="CS56" s="157"/>
      <c r="CT56" s="157"/>
      <c r="CU56" s="157"/>
      <c r="CV56" s="157"/>
      <c r="CW56" s="157"/>
      <c r="CX56" s="157"/>
      <c r="CY56" s="157"/>
      <c r="CZ56" s="157"/>
    </row>
    <row r="57" spans="1:104" ht="15">
      <c r="A57" s="292"/>
      <c r="B57" s="293"/>
      <c r="C57" s="292"/>
      <c r="D57" s="293"/>
      <c r="E57" s="252"/>
      <c r="F57" s="294"/>
      <c r="G57" s="295"/>
      <c r="H57" s="255">
        <f t="shared" si="3"/>
        <v>0</v>
      </c>
      <c r="I57" s="256"/>
      <c r="J57" s="256"/>
      <c r="K57" s="290"/>
      <c r="L57" s="279"/>
      <c r="M57" s="279"/>
      <c r="N57" s="257"/>
      <c r="O57" s="257"/>
      <c r="P57" s="258"/>
      <c r="Q57" s="290"/>
      <c r="R57" s="290"/>
      <c r="S57" s="250"/>
      <c r="T57" s="290"/>
      <c r="U57" s="255"/>
      <c r="V57" s="260"/>
      <c r="W57" s="261"/>
      <c r="X57" s="296"/>
      <c r="Y57" s="263"/>
      <c r="Z57" s="256"/>
      <c r="AA57" s="265"/>
      <c r="AB57" s="265"/>
      <c r="AC57" s="265"/>
      <c r="AD57" s="256"/>
      <c r="AE57" s="256"/>
      <c r="AF57" s="256"/>
      <c r="AG57" s="266"/>
      <c r="AH57" s="267"/>
      <c r="AI57" s="282"/>
      <c r="AJ57" s="277"/>
      <c r="AK57" s="277"/>
      <c r="AL57" s="283"/>
      <c r="AM57" s="279"/>
      <c r="AN57" s="220"/>
      <c r="AO57" s="270"/>
      <c r="AP57" s="270"/>
      <c r="AQ57" s="271"/>
      <c r="AR57" s="271"/>
      <c r="AS57" s="272"/>
      <c r="AT57" s="291"/>
      <c r="AU57" s="273"/>
      <c r="AV57" s="273"/>
      <c r="AW57" s="275"/>
      <c r="AX57" s="275"/>
      <c r="AY57" s="296"/>
      <c r="AZ57" s="276"/>
      <c r="BA57" s="277"/>
      <c r="BB57" s="277"/>
      <c r="BC57" s="277"/>
      <c r="BD57" s="270"/>
      <c r="BE57" s="270"/>
      <c r="BF57" s="270"/>
      <c r="BG57" s="277">
        <f t="shared" si="36"/>
        <v>0</v>
      </c>
      <c r="BH57" s="201"/>
      <c r="BI57" s="157"/>
      <c r="BJ57" s="157"/>
      <c r="BK57" s="157"/>
      <c r="BL57" s="157"/>
      <c r="BM57" s="157"/>
      <c r="BN57" s="157"/>
      <c r="BO57" s="157"/>
      <c r="BP57" s="157"/>
      <c r="BQ57" s="157"/>
      <c r="BR57" s="157"/>
      <c r="BS57" s="157"/>
      <c r="BT57" s="157"/>
      <c r="BU57" s="157"/>
      <c r="BV57" s="157"/>
      <c r="BW57" s="157"/>
      <c r="BX57" s="157"/>
      <c r="BY57" s="157"/>
      <c r="BZ57" s="157"/>
      <c r="CA57" s="157"/>
      <c r="CB57" s="157"/>
      <c r="CC57" s="157"/>
      <c r="CD57" s="157"/>
      <c r="CE57" s="157"/>
      <c r="CF57" s="157"/>
      <c r="CG57" s="157"/>
      <c r="CH57" s="157"/>
      <c r="CI57" s="157"/>
      <c r="CJ57" s="157"/>
      <c r="CK57" s="157"/>
      <c r="CL57" s="157"/>
      <c r="CM57" s="157"/>
      <c r="CN57" s="157"/>
      <c r="CO57" s="157"/>
      <c r="CP57" s="157"/>
      <c r="CQ57" s="157"/>
      <c r="CR57" s="157"/>
      <c r="CS57" s="157"/>
      <c r="CT57" s="157"/>
      <c r="CU57" s="157"/>
      <c r="CV57" s="157"/>
      <c r="CW57" s="157"/>
      <c r="CX57" s="157"/>
      <c r="CY57" s="157"/>
      <c r="CZ57" s="157"/>
    </row>
    <row r="58" spans="1:104" ht="15.75">
      <c r="A58" s="160">
        <v>46</v>
      </c>
      <c r="B58" s="278" t="s">
        <v>41</v>
      </c>
      <c r="C58" s="288">
        <v>10018.4</v>
      </c>
      <c r="D58" s="160">
        <v>0</v>
      </c>
      <c r="E58" s="252">
        <f>C58+D58</f>
        <v>10018.4</v>
      </c>
      <c r="F58" s="288">
        <f>C58</f>
        <v>10018.4</v>
      </c>
      <c r="G58" s="289">
        <v>683.1</v>
      </c>
      <c r="H58" s="255">
        <f t="shared" si="3"/>
        <v>698.13</v>
      </c>
      <c r="I58" s="256">
        <f t="shared" si="4"/>
        <v>0</v>
      </c>
      <c r="J58" s="256">
        <f t="shared" si="5"/>
        <v>698.13</v>
      </c>
      <c r="K58" s="220">
        <v>368</v>
      </c>
      <c r="L58" s="279">
        <v>0.03</v>
      </c>
      <c r="M58" s="279">
        <v>1819.6</v>
      </c>
      <c r="N58" s="257">
        <f t="shared" si="6"/>
        <v>11838</v>
      </c>
      <c r="O58" s="257">
        <f t="shared" si="7"/>
        <v>54.59</v>
      </c>
      <c r="P58" s="258">
        <f t="shared" si="8"/>
        <v>0.005449</v>
      </c>
      <c r="Q58" s="220">
        <v>144</v>
      </c>
      <c r="R58" s="220">
        <v>210.84</v>
      </c>
      <c r="S58" s="250">
        <f t="shared" si="9"/>
        <v>224</v>
      </c>
      <c r="T58" s="290"/>
      <c r="U58" s="255">
        <f>H58-R58-T58-O58</f>
        <v>432.7</v>
      </c>
      <c r="V58" s="260">
        <f t="shared" si="11"/>
        <v>1.93</v>
      </c>
      <c r="W58" s="261"/>
      <c r="X58" s="281" t="s">
        <v>41</v>
      </c>
      <c r="Y58" s="263">
        <v>14.34</v>
      </c>
      <c r="Z58" s="256">
        <f>Y58*J58</f>
        <v>10011.18</v>
      </c>
      <c r="AA58" s="265">
        <f t="shared" si="13"/>
        <v>47.949</v>
      </c>
      <c r="AB58" s="265">
        <f t="shared" si="14"/>
        <v>0</v>
      </c>
      <c r="AC58" s="265">
        <v>47.949</v>
      </c>
      <c r="AD58" s="256">
        <v>991.2</v>
      </c>
      <c r="AE58" s="256">
        <f>AA58*AD58</f>
        <v>47527.05</v>
      </c>
      <c r="AF58" s="256">
        <f t="shared" si="16"/>
        <v>57538.23</v>
      </c>
      <c r="AG58" s="266">
        <f t="shared" si="17"/>
        <v>82.42</v>
      </c>
      <c r="AH58" s="267">
        <f t="shared" si="18"/>
        <v>82.42</v>
      </c>
      <c r="AI58" s="282">
        <v>1590.78</v>
      </c>
      <c r="AJ58" s="277">
        <f t="shared" si="19"/>
        <v>0</v>
      </c>
      <c r="AK58" s="277">
        <f t="shared" si="20"/>
        <v>0</v>
      </c>
      <c r="AL58" s="283">
        <f t="shared" si="21"/>
        <v>0</v>
      </c>
      <c r="AM58" s="279" t="e">
        <f t="shared" si="22"/>
        <v>#DIV/0!</v>
      </c>
      <c r="AN58" s="220">
        <v>301.238</v>
      </c>
      <c r="AO58" s="270">
        <f>AN58</f>
        <v>301.238</v>
      </c>
      <c r="AP58" s="270">
        <f t="shared" si="24"/>
        <v>0</v>
      </c>
      <c r="AQ58" s="271">
        <v>100</v>
      </c>
      <c r="AR58" s="271">
        <f t="shared" si="25"/>
        <v>84.62916</v>
      </c>
      <c r="AS58" s="272">
        <f t="shared" si="26"/>
        <v>15.37084</v>
      </c>
      <c r="AT58" s="291">
        <f t="shared" si="27"/>
        <v>254.9352</v>
      </c>
      <c r="AU58" s="273">
        <f t="shared" si="28"/>
        <v>46.303</v>
      </c>
      <c r="AV58" s="274">
        <f>AN58/F58</f>
        <v>0.03007</v>
      </c>
      <c r="AW58" s="275">
        <f t="shared" si="30"/>
        <v>0.02545</v>
      </c>
      <c r="AX58" s="275">
        <f t="shared" si="31"/>
        <v>0.00462</v>
      </c>
      <c r="AY58" s="281" t="s">
        <v>41</v>
      </c>
      <c r="AZ58" s="276"/>
      <c r="BA58" s="277">
        <v>991.2</v>
      </c>
      <c r="BB58" s="277">
        <f t="shared" si="32"/>
        <v>298587.11</v>
      </c>
      <c r="BC58" s="277">
        <f>BB58/C58</f>
        <v>29.8</v>
      </c>
      <c r="BD58" s="270">
        <f>AO58+AA58</f>
        <v>349.187</v>
      </c>
      <c r="BE58" s="270">
        <f>AP58+AB58</f>
        <v>0</v>
      </c>
      <c r="BF58" s="270">
        <f t="shared" si="35"/>
        <v>349.187</v>
      </c>
      <c r="BG58" s="277">
        <f t="shared" si="36"/>
        <v>301.25</v>
      </c>
      <c r="BH58" s="201"/>
      <c r="BI58" s="157"/>
      <c r="BJ58" s="157"/>
      <c r="BK58" s="157"/>
      <c r="BL58" s="157"/>
      <c r="BM58" s="157"/>
      <c r="BN58" s="157"/>
      <c r="BO58" s="157"/>
      <c r="BP58" s="157"/>
      <c r="BQ58" s="157"/>
      <c r="BR58" s="157"/>
      <c r="BS58" s="157"/>
      <c r="BT58" s="157"/>
      <c r="BU58" s="157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157"/>
      <c r="CH58" s="157"/>
      <c r="CI58" s="157"/>
      <c r="CJ58" s="157"/>
      <c r="CK58" s="157"/>
      <c r="CL58" s="157"/>
      <c r="CM58" s="157"/>
      <c r="CN58" s="157"/>
      <c r="CO58" s="157"/>
      <c r="CP58" s="157"/>
      <c r="CQ58" s="157"/>
      <c r="CR58" s="157"/>
      <c r="CS58" s="157"/>
      <c r="CT58" s="157"/>
      <c r="CU58" s="157"/>
      <c r="CV58" s="157"/>
      <c r="CW58" s="157"/>
      <c r="CX58" s="157"/>
      <c r="CY58" s="157"/>
      <c r="CZ58" s="157"/>
    </row>
    <row r="59" spans="1:104" ht="14.25">
      <c r="A59" s="160"/>
      <c r="B59" s="278"/>
      <c r="C59" s="160"/>
      <c r="D59" s="278"/>
      <c r="E59" s="252"/>
      <c r="F59" s="288"/>
      <c r="G59" s="289"/>
      <c r="H59" s="255">
        <f t="shared" si="3"/>
        <v>0</v>
      </c>
      <c r="I59" s="256"/>
      <c r="J59" s="256"/>
      <c r="K59" s="290"/>
      <c r="L59" s="279"/>
      <c r="M59" s="279"/>
      <c r="N59" s="257"/>
      <c r="O59" s="257"/>
      <c r="P59" s="258"/>
      <c r="Q59" s="290"/>
      <c r="R59" s="290"/>
      <c r="S59" s="250"/>
      <c r="T59" s="290"/>
      <c r="U59" s="255"/>
      <c r="V59" s="260"/>
      <c r="W59" s="261"/>
      <c r="X59" s="281"/>
      <c r="Y59" s="263"/>
      <c r="Z59" s="256"/>
      <c r="AA59" s="265"/>
      <c r="AB59" s="265"/>
      <c r="AC59" s="265"/>
      <c r="AD59" s="256"/>
      <c r="AE59" s="256"/>
      <c r="AF59" s="256"/>
      <c r="AG59" s="266"/>
      <c r="AH59" s="267"/>
      <c r="AI59" s="282"/>
      <c r="AJ59" s="277"/>
      <c r="AK59" s="277"/>
      <c r="AL59" s="283"/>
      <c r="AM59" s="279"/>
      <c r="AN59" s="220"/>
      <c r="AO59" s="270"/>
      <c r="AP59" s="270"/>
      <c r="AQ59" s="271"/>
      <c r="AR59" s="271"/>
      <c r="AS59" s="272"/>
      <c r="AT59" s="291"/>
      <c r="AU59" s="273"/>
      <c r="AV59" s="273"/>
      <c r="AW59" s="275"/>
      <c r="AX59" s="275"/>
      <c r="AY59" s="281"/>
      <c r="AZ59" s="276"/>
      <c r="BA59" s="277"/>
      <c r="BB59" s="277"/>
      <c r="BC59" s="277"/>
      <c r="BD59" s="270"/>
      <c r="BE59" s="270"/>
      <c r="BF59" s="270"/>
      <c r="BG59" s="277">
        <f t="shared" si="36"/>
        <v>0</v>
      </c>
      <c r="BH59" s="201"/>
      <c r="BI59" s="157"/>
      <c r="BJ59" s="157"/>
      <c r="BK59" s="157"/>
      <c r="BL59" s="157"/>
      <c r="BM59" s="157"/>
      <c r="BN59" s="157"/>
      <c r="BO59" s="157"/>
      <c r="BP59" s="157"/>
      <c r="BQ59" s="157"/>
      <c r="BR59" s="157"/>
      <c r="BS59" s="157"/>
      <c r="BT59" s="157"/>
      <c r="BU59" s="157"/>
      <c r="BV59" s="157"/>
      <c r="BW59" s="157"/>
      <c r="BX59" s="157"/>
      <c r="BY59" s="157"/>
      <c r="BZ59" s="157"/>
      <c r="CA59" s="157"/>
      <c r="CB59" s="157"/>
      <c r="CC59" s="157"/>
      <c r="CD59" s="157"/>
      <c r="CE59" s="157"/>
      <c r="CF59" s="157"/>
      <c r="CG59" s="157"/>
      <c r="CH59" s="157"/>
      <c r="CI59" s="157"/>
      <c r="CJ59" s="157"/>
      <c r="CK59" s="157"/>
      <c r="CL59" s="157"/>
      <c r="CM59" s="157"/>
      <c r="CN59" s="157"/>
      <c r="CO59" s="157"/>
      <c r="CP59" s="157"/>
      <c r="CQ59" s="157"/>
      <c r="CR59" s="157"/>
      <c r="CS59" s="157"/>
      <c r="CT59" s="157"/>
      <c r="CU59" s="157"/>
      <c r="CV59" s="157"/>
      <c r="CW59" s="157"/>
      <c r="CX59" s="157"/>
      <c r="CY59" s="157"/>
      <c r="CZ59" s="157"/>
    </row>
    <row r="60" spans="1:104" ht="15">
      <c r="A60" s="160"/>
      <c r="B60" s="293" t="s">
        <v>75</v>
      </c>
      <c r="C60" s="294">
        <f>SUM(C56:C59)</f>
        <v>176611.8</v>
      </c>
      <c r="D60" s="294">
        <f>SUM(D56:D58)</f>
        <v>3273.8</v>
      </c>
      <c r="E60" s="294">
        <f>SUM(E56:E58)</f>
        <v>179885.6</v>
      </c>
      <c r="F60" s="294">
        <f aca="true" t="shared" si="38" ref="F60:BG60">SUM(F56:F58)</f>
        <v>179885.6</v>
      </c>
      <c r="G60" s="294">
        <f t="shared" si="38"/>
        <v>16975.4</v>
      </c>
      <c r="H60" s="294">
        <f t="shared" si="38"/>
        <v>17348.8</v>
      </c>
      <c r="I60" s="294">
        <f t="shared" si="38"/>
        <v>31</v>
      </c>
      <c r="J60" s="294">
        <f t="shared" si="38"/>
        <v>17317.8</v>
      </c>
      <c r="K60" s="294">
        <f>SUM(K56:K58)</f>
        <v>7080</v>
      </c>
      <c r="L60" s="294">
        <f t="shared" si="38"/>
        <v>1.4</v>
      </c>
      <c r="M60" s="294">
        <f t="shared" si="38"/>
        <v>20025.6</v>
      </c>
      <c r="N60" s="294">
        <f t="shared" si="38"/>
        <v>199911.2</v>
      </c>
      <c r="O60" s="294">
        <f t="shared" si="38"/>
        <v>600.8</v>
      </c>
      <c r="P60" s="294">
        <f t="shared" si="38"/>
        <v>0.1</v>
      </c>
      <c r="Q60" s="294">
        <f>SUM(Q56:Q58)</f>
        <v>2899</v>
      </c>
      <c r="R60" s="295">
        <f>SUM(R56:R58)</f>
        <v>3725.64</v>
      </c>
      <c r="S60" s="294">
        <f t="shared" si="38"/>
        <v>4181</v>
      </c>
      <c r="T60" s="294">
        <f t="shared" si="38"/>
        <v>22.4</v>
      </c>
      <c r="U60" s="294">
        <f t="shared" si="38"/>
        <v>13000</v>
      </c>
      <c r="V60" s="294">
        <f t="shared" si="38"/>
        <v>154.7</v>
      </c>
      <c r="W60" s="294"/>
      <c r="X60" s="294">
        <f t="shared" si="38"/>
        <v>0</v>
      </c>
      <c r="Y60" s="294">
        <f t="shared" si="38"/>
        <v>659.6</v>
      </c>
      <c r="Z60" s="294">
        <f t="shared" si="38"/>
        <v>248337.3</v>
      </c>
      <c r="AA60" s="294">
        <f t="shared" si="38"/>
        <v>1184.1</v>
      </c>
      <c r="AB60" s="294">
        <f t="shared" si="38"/>
        <v>2.1</v>
      </c>
      <c r="AC60" s="294">
        <f t="shared" si="38"/>
        <v>1186.2</v>
      </c>
      <c r="AD60" s="294">
        <f t="shared" si="38"/>
        <v>45595.2</v>
      </c>
      <c r="AE60" s="294">
        <f t="shared" si="38"/>
        <v>1173727.6</v>
      </c>
      <c r="AF60" s="294">
        <f t="shared" si="38"/>
        <v>1422064.7</v>
      </c>
      <c r="AG60" s="294">
        <f t="shared" si="38"/>
        <v>3773.3</v>
      </c>
      <c r="AH60" s="294">
        <f t="shared" si="38"/>
        <v>3773.3</v>
      </c>
      <c r="AI60" s="294">
        <f t="shared" si="38"/>
        <v>73175.9</v>
      </c>
      <c r="AJ60" s="294">
        <f t="shared" si="38"/>
        <v>3348.6</v>
      </c>
      <c r="AK60" s="294">
        <f t="shared" si="38"/>
        <v>444.8</v>
      </c>
      <c r="AL60" s="294">
        <f t="shared" si="38"/>
        <v>3793.4</v>
      </c>
      <c r="AM60" s="294" t="e">
        <f t="shared" si="38"/>
        <v>#DIV/0!</v>
      </c>
      <c r="AN60" s="294">
        <f t="shared" si="38"/>
        <v>6040.5</v>
      </c>
      <c r="AO60" s="294">
        <f t="shared" si="38"/>
        <v>5933.1</v>
      </c>
      <c r="AP60" s="294">
        <f t="shared" si="38"/>
        <v>107.4</v>
      </c>
      <c r="AQ60" s="294">
        <f t="shared" si="38"/>
        <v>4600</v>
      </c>
      <c r="AR60" s="294">
        <f t="shared" si="38"/>
        <v>4160.6</v>
      </c>
      <c r="AS60" s="294">
        <f t="shared" si="38"/>
        <v>439.4</v>
      </c>
      <c r="AT60" s="294">
        <f t="shared" si="38"/>
        <v>5442.8</v>
      </c>
      <c r="AU60" s="294">
        <f t="shared" si="38"/>
        <v>597.7</v>
      </c>
      <c r="AV60" s="294">
        <f t="shared" si="38"/>
        <v>1.5</v>
      </c>
      <c r="AW60" s="294">
        <f t="shared" si="38"/>
        <v>1.4</v>
      </c>
      <c r="AX60" s="294">
        <f t="shared" si="38"/>
        <v>0.1</v>
      </c>
      <c r="AY60" s="294">
        <f t="shared" si="38"/>
        <v>0</v>
      </c>
      <c r="AZ60" s="294">
        <f t="shared" si="38"/>
        <v>0</v>
      </c>
      <c r="BA60" s="294">
        <f t="shared" si="38"/>
        <v>45595.2</v>
      </c>
      <c r="BB60" s="294">
        <f t="shared" si="38"/>
        <v>5880902.6</v>
      </c>
      <c r="BC60" s="294">
        <f t="shared" si="38"/>
        <v>1545.3</v>
      </c>
      <c r="BD60" s="294">
        <f t="shared" si="38"/>
        <v>7117.3</v>
      </c>
      <c r="BE60" s="294">
        <f t="shared" si="38"/>
        <v>109.5</v>
      </c>
      <c r="BF60" s="294">
        <f t="shared" si="38"/>
        <v>7226.8</v>
      </c>
      <c r="BG60" s="294">
        <f t="shared" si="38"/>
        <v>5933.1</v>
      </c>
      <c r="BH60" s="201"/>
      <c r="BI60" s="157"/>
      <c r="BJ60" s="157"/>
      <c r="BK60" s="157"/>
      <c r="BL60" s="157"/>
      <c r="BM60" s="157"/>
      <c r="BN60" s="157"/>
      <c r="BO60" s="157"/>
      <c r="BP60" s="157"/>
      <c r="BQ60" s="157"/>
      <c r="BR60" s="157"/>
      <c r="BS60" s="157"/>
      <c r="BT60" s="157"/>
      <c r="BU60" s="157"/>
      <c r="BV60" s="157"/>
      <c r="BW60" s="157"/>
      <c r="BX60" s="157"/>
      <c r="BY60" s="157"/>
      <c r="BZ60" s="157"/>
      <c r="CA60" s="157"/>
      <c r="CB60" s="157"/>
      <c r="CC60" s="157"/>
      <c r="CD60" s="157"/>
      <c r="CE60" s="157"/>
      <c r="CF60" s="157"/>
      <c r="CG60" s="157"/>
      <c r="CH60" s="157"/>
      <c r="CI60" s="157"/>
      <c r="CJ60" s="157"/>
      <c r="CK60" s="157"/>
      <c r="CL60" s="157"/>
      <c r="CM60" s="157"/>
      <c r="CN60" s="157"/>
      <c r="CO60" s="157"/>
      <c r="CP60" s="157"/>
      <c r="CQ60" s="157"/>
      <c r="CR60" s="157"/>
      <c r="CS60" s="157"/>
      <c r="CT60" s="157"/>
      <c r="CU60" s="157"/>
      <c r="CV60" s="157"/>
      <c r="CW60" s="157"/>
      <c r="CX60" s="157"/>
      <c r="CY60" s="157"/>
      <c r="CZ60" s="157"/>
    </row>
    <row r="61" spans="1:104" ht="12.75">
      <c r="A61" s="196"/>
      <c r="B61" s="196"/>
      <c r="C61" s="196"/>
      <c r="D61" s="196"/>
      <c r="E61" s="196"/>
      <c r="F61" s="297"/>
      <c r="G61" s="297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61"/>
      <c r="T61" s="161"/>
      <c r="U61" s="161"/>
      <c r="V61" s="161"/>
      <c r="W61" s="161"/>
      <c r="X61" s="161"/>
      <c r="Y61" s="161"/>
      <c r="Z61" s="161"/>
      <c r="AA61" s="196"/>
      <c r="AB61" s="196"/>
      <c r="AC61" s="196"/>
      <c r="AD61" s="196"/>
      <c r="AE61" s="196"/>
      <c r="AF61" s="196"/>
      <c r="AG61" s="196"/>
      <c r="AH61" s="308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  <c r="BA61" s="201"/>
      <c r="BB61" s="201"/>
      <c r="BC61" s="201"/>
      <c r="BD61" s="201"/>
      <c r="BE61" s="201"/>
      <c r="BF61" s="201"/>
      <c r="BG61" s="201"/>
      <c r="BH61" s="201"/>
      <c r="BI61" s="201"/>
      <c r="BJ61" s="157"/>
      <c r="BK61" s="157"/>
      <c r="BL61" s="157"/>
      <c r="BM61" s="157"/>
      <c r="BN61" s="157"/>
      <c r="BO61" s="157"/>
      <c r="BP61" s="157"/>
      <c r="BQ61" s="157"/>
      <c r="BR61" s="157"/>
      <c r="BS61" s="157"/>
      <c r="BT61" s="157"/>
      <c r="BU61" s="157"/>
      <c r="BV61" s="157"/>
      <c r="BW61" s="157"/>
      <c r="BX61" s="157"/>
      <c r="BY61" s="157"/>
      <c r="BZ61" s="157"/>
      <c r="CA61" s="157"/>
      <c r="CB61" s="157"/>
      <c r="CC61" s="157"/>
      <c r="CD61" s="157"/>
      <c r="CE61" s="157"/>
      <c r="CF61" s="157"/>
      <c r="CG61" s="157"/>
      <c r="CH61" s="157"/>
      <c r="CI61" s="157"/>
      <c r="CJ61" s="157"/>
      <c r="CK61" s="157"/>
      <c r="CL61" s="157"/>
      <c r="CM61" s="157"/>
      <c r="CN61" s="157"/>
      <c r="CO61" s="157"/>
      <c r="CP61" s="157"/>
      <c r="CQ61" s="157"/>
      <c r="CR61" s="157"/>
      <c r="CS61" s="157"/>
      <c r="CT61" s="157"/>
      <c r="CU61" s="157"/>
      <c r="CV61" s="157"/>
      <c r="CW61" s="157"/>
      <c r="CX61" s="157"/>
      <c r="CY61" s="157"/>
      <c r="CZ61" s="157"/>
    </row>
    <row r="62" spans="1:104" ht="12.75">
      <c r="A62" s="298" t="s">
        <v>97</v>
      </c>
      <c r="B62" s="298"/>
      <c r="C62" s="298"/>
      <c r="D62" s="298"/>
      <c r="E62" s="299"/>
      <c r="F62" s="299"/>
      <c r="G62" s="299"/>
      <c r="H62" s="298"/>
      <c r="I62" s="298"/>
      <c r="J62" s="299"/>
      <c r="K62" s="298"/>
      <c r="L62" s="298"/>
      <c r="M62" s="298"/>
      <c r="N62" s="298"/>
      <c r="O62" s="298"/>
      <c r="P62" s="298"/>
      <c r="Q62" s="298"/>
      <c r="R62" s="298"/>
      <c r="S62" s="158"/>
      <c r="AA62" s="196"/>
      <c r="AB62" s="309"/>
      <c r="AC62" s="196"/>
      <c r="AD62" s="196"/>
      <c r="AE62" s="196"/>
      <c r="AF62" s="196"/>
      <c r="AG62" s="196"/>
      <c r="AH62" s="308"/>
      <c r="AI62" s="201"/>
      <c r="AJ62" s="201"/>
      <c r="AK62" s="201"/>
      <c r="AL62" s="201"/>
      <c r="AM62" s="201"/>
      <c r="AN62" s="201"/>
      <c r="AO62" s="201"/>
      <c r="AP62" s="310"/>
      <c r="AQ62" s="310"/>
      <c r="AR62" s="310"/>
      <c r="AS62" s="310"/>
      <c r="AT62" s="310"/>
      <c r="AU62" s="310"/>
      <c r="AV62" s="310"/>
      <c r="AW62" s="310"/>
      <c r="AX62" s="310"/>
      <c r="AY62" s="310"/>
      <c r="AZ62" s="310"/>
      <c r="BA62" s="201"/>
      <c r="BB62" s="201"/>
      <c r="BC62" s="201"/>
      <c r="BD62" s="201"/>
      <c r="BE62" s="201"/>
      <c r="BF62" s="201"/>
      <c r="BG62" s="201"/>
      <c r="BH62" s="201"/>
      <c r="BI62" s="201"/>
      <c r="BJ62" s="157"/>
      <c r="BK62" s="157"/>
      <c r="BL62" s="157"/>
      <c r="BM62" s="157"/>
      <c r="BN62" s="157"/>
      <c r="BO62" s="157"/>
      <c r="BP62" s="157"/>
      <c r="BQ62" s="157"/>
      <c r="BR62" s="157"/>
      <c r="BS62" s="157"/>
      <c r="BT62" s="157"/>
      <c r="BU62" s="157"/>
      <c r="BV62" s="157"/>
      <c r="BW62" s="157"/>
      <c r="BX62" s="157"/>
      <c r="BY62" s="157"/>
      <c r="BZ62" s="157"/>
      <c r="CA62" s="157"/>
      <c r="CB62" s="157"/>
      <c r="CC62" s="157"/>
      <c r="CD62" s="157"/>
      <c r="CE62" s="157"/>
      <c r="CF62" s="157"/>
      <c r="CG62" s="157"/>
      <c r="CH62" s="157"/>
      <c r="CI62" s="157"/>
      <c r="CJ62" s="157"/>
      <c r="CK62" s="157"/>
      <c r="CL62" s="157"/>
      <c r="CM62" s="157"/>
      <c r="CN62" s="157"/>
      <c r="CO62" s="157"/>
      <c r="CP62" s="157"/>
      <c r="CQ62" s="157"/>
      <c r="CR62" s="157"/>
      <c r="CS62" s="157"/>
      <c r="CT62" s="157"/>
      <c r="CU62" s="157"/>
      <c r="CV62" s="157"/>
      <c r="CW62" s="157"/>
      <c r="CX62" s="157"/>
      <c r="CY62" s="157"/>
      <c r="CZ62" s="157"/>
    </row>
    <row r="63" spans="1:104" ht="46.5" customHeight="1">
      <c r="A63" s="300"/>
      <c r="B63" s="300"/>
      <c r="C63" s="300"/>
      <c r="D63" s="300"/>
      <c r="E63" s="300"/>
      <c r="F63" s="300"/>
      <c r="G63" s="300"/>
      <c r="H63" s="300"/>
      <c r="I63" s="300"/>
      <c r="J63" s="300"/>
      <c r="K63" s="300"/>
      <c r="L63" s="300"/>
      <c r="M63" s="300"/>
      <c r="N63" s="300"/>
      <c r="O63" s="300"/>
      <c r="P63" s="300"/>
      <c r="Q63" s="300"/>
      <c r="R63" s="300"/>
      <c r="S63" s="159"/>
      <c r="T63" s="159"/>
      <c r="U63" s="159"/>
      <c r="V63" s="159"/>
      <c r="W63" s="159"/>
      <c r="X63" s="159"/>
      <c r="Y63" s="159"/>
      <c r="Z63" s="159"/>
      <c r="AA63" s="311"/>
      <c r="AB63" s="311"/>
      <c r="AC63" s="311"/>
      <c r="AD63" s="311"/>
      <c r="AE63" s="311"/>
      <c r="AF63" s="311"/>
      <c r="AG63" s="311"/>
      <c r="AH63" s="312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  <c r="AV63" s="201"/>
      <c r="AW63" s="201"/>
      <c r="AX63" s="201"/>
      <c r="AY63" s="201"/>
      <c r="AZ63" s="201"/>
      <c r="BA63" s="201"/>
      <c r="BB63" s="201"/>
      <c r="BC63" s="201"/>
      <c r="BD63" s="201"/>
      <c r="BE63" s="201"/>
      <c r="BF63" s="201"/>
      <c r="BG63" s="201"/>
      <c r="BH63" s="201"/>
      <c r="BI63" s="201"/>
      <c r="BJ63" s="157"/>
      <c r="BK63" s="157"/>
      <c r="BL63" s="157"/>
      <c r="BM63" s="157"/>
      <c r="BN63" s="157"/>
      <c r="BO63" s="157"/>
      <c r="BP63" s="157"/>
      <c r="BQ63" s="157"/>
      <c r="BR63" s="157"/>
      <c r="BS63" s="157"/>
      <c r="BT63" s="157"/>
      <c r="BU63" s="157"/>
      <c r="BV63" s="157"/>
      <c r="BW63" s="157"/>
      <c r="BX63" s="157"/>
      <c r="BY63" s="157"/>
      <c r="BZ63" s="157"/>
      <c r="CA63" s="157"/>
      <c r="CB63" s="157"/>
      <c r="CC63" s="157"/>
      <c r="CD63" s="157"/>
      <c r="CE63" s="157"/>
      <c r="CF63" s="157"/>
      <c r="CG63" s="157"/>
      <c r="CH63" s="157"/>
      <c r="CI63" s="157"/>
      <c r="CJ63" s="157"/>
      <c r="CK63" s="157"/>
      <c r="CL63" s="157"/>
      <c r="CM63" s="157"/>
      <c r="CN63" s="157"/>
      <c r="CO63" s="157"/>
      <c r="CP63" s="157"/>
      <c r="CQ63" s="157"/>
      <c r="CR63" s="157"/>
      <c r="CS63" s="157"/>
      <c r="CT63" s="157"/>
      <c r="CU63" s="157"/>
      <c r="CV63" s="157"/>
      <c r="CW63" s="157"/>
      <c r="CX63" s="157"/>
      <c r="CY63" s="157"/>
      <c r="CZ63" s="157"/>
    </row>
    <row r="64" spans="1:104" ht="12.75">
      <c r="A64" s="196"/>
      <c r="B64" s="196"/>
      <c r="C64" s="196"/>
      <c r="D64" s="196"/>
      <c r="E64" s="196"/>
      <c r="F64" s="196"/>
      <c r="G64" s="301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T64" s="167"/>
      <c r="AA64" s="196"/>
      <c r="AB64" s="196"/>
      <c r="AC64" s="301"/>
      <c r="AD64" s="196"/>
      <c r="AE64" s="196"/>
      <c r="AF64" s="196"/>
      <c r="AG64" s="196"/>
      <c r="AH64" s="308"/>
      <c r="AI64" s="201"/>
      <c r="AJ64" s="201"/>
      <c r="AK64" s="201"/>
      <c r="AL64" s="201"/>
      <c r="AM64" s="201"/>
      <c r="AN64" s="3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Y64" s="201"/>
      <c r="AZ64" s="201"/>
      <c r="BA64" s="201"/>
      <c r="BB64" s="201"/>
      <c r="BC64" s="201"/>
      <c r="BD64" s="201"/>
      <c r="BE64" s="201"/>
      <c r="BF64" s="201"/>
      <c r="BG64" s="201"/>
      <c r="BH64" s="201"/>
      <c r="BI64" s="201"/>
      <c r="BJ64" s="157"/>
      <c r="BK64" s="157"/>
      <c r="BL64" s="157"/>
      <c r="BM64" s="157"/>
      <c r="BN64" s="157"/>
      <c r="BO64" s="157"/>
      <c r="BP64" s="157"/>
      <c r="BQ64" s="157"/>
      <c r="BR64" s="157"/>
      <c r="BS64" s="157"/>
      <c r="BT64" s="157"/>
      <c r="BU64" s="157"/>
      <c r="BV64" s="157"/>
      <c r="BW64" s="157"/>
      <c r="BX64" s="157"/>
      <c r="BY64" s="157"/>
      <c r="BZ64" s="157"/>
      <c r="CA64" s="157"/>
      <c r="CB64" s="157"/>
      <c r="CC64" s="157"/>
      <c r="CD64" s="157"/>
      <c r="CE64" s="157"/>
      <c r="CF64" s="157"/>
      <c r="CG64" s="157"/>
      <c r="CH64" s="157"/>
      <c r="CI64" s="157"/>
      <c r="CJ64" s="157"/>
      <c r="CK64" s="157"/>
      <c r="CL64" s="157"/>
      <c r="CM64" s="157"/>
      <c r="CN64" s="157"/>
      <c r="CO64" s="157"/>
      <c r="CP64" s="157"/>
      <c r="CQ64" s="157"/>
      <c r="CR64" s="157"/>
      <c r="CS64" s="157"/>
      <c r="CT64" s="157"/>
      <c r="CU64" s="157"/>
      <c r="CV64" s="157"/>
      <c r="CW64" s="157"/>
      <c r="CX64" s="157"/>
      <c r="CY64" s="157"/>
      <c r="CZ64" s="157"/>
    </row>
    <row r="65" spans="1:104" ht="15.75">
      <c r="A65" s="302"/>
      <c r="B65" s="302"/>
      <c r="C65" s="303"/>
      <c r="D65" s="303"/>
      <c r="E65" s="303"/>
      <c r="F65" s="303"/>
      <c r="G65" s="303"/>
      <c r="H65" s="303"/>
      <c r="I65" s="303"/>
      <c r="J65" s="303"/>
      <c r="K65" s="303"/>
      <c r="L65" s="303"/>
      <c r="M65" s="303"/>
      <c r="N65" s="303"/>
      <c r="O65" s="303"/>
      <c r="P65" s="196"/>
      <c r="Q65" s="196"/>
      <c r="R65" s="196"/>
      <c r="AA65" s="196"/>
      <c r="AB65" s="196"/>
      <c r="AC65" s="196"/>
      <c r="AD65" s="196"/>
      <c r="AE65" s="196"/>
      <c r="AF65" s="196"/>
      <c r="AG65" s="196"/>
      <c r="AH65" s="196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01"/>
      <c r="AZ65" s="201"/>
      <c r="BA65" s="201"/>
      <c r="BB65" s="201"/>
      <c r="BC65" s="201"/>
      <c r="BD65" s="201"/>
      <c r="BE65" s="201"/>
      <c r="BF65" s="201"/>
      <c r="BG65" s="201"/>
      <c r="BH65" s="201"/>
      <c r="BI65" s="201"/>
      <c r="BJ65" s="157"/>
      <c r="BK65" s="157"/>
      <c r="BL65" s="157"/>
      <c r="BM65" s="157"/>
      <c r="BN65" s="157"/>
      <c r="BO65" s="157"/>
      <c r="BP65" s="157"/>
      <c r="BQ65" s="157"/>
      <c r="BR65" s="157"/>
      <c r="BS65" s="157"/>
      <c r="BT65" s="157"/>
      <c r="BU65" s="157"/>
      <c r="BV65" s="157"/>
      <c r="BW65" s="157"/>
      <c r="BX65" s="157"/>
      <c r="BY65" s="157"/>
      <c r="BZ65" s="157"/>
      <c r="CA65" s="157"/>
      <c r="CB65" s="157"/>
      <c r="CC65" s="157"/>
      <c r="CD65" s="157"/>
      <c r="CE65" s="157"/>
      <c r="CF65" s="157"/>
      <c r="CG65" s="157"/>
      <c r="CH65" s="157"/>
      <c r="CI65" s="157"/>
      <c r="CJ65" s="157"/>
      <c r="CK65" s="157"/>
      <c r="CL65" s="157"/>
      <c r="CM65" s="157"/>
      <c r="CN65" s="157"/>
      <c r="CO65" s="157"/>
      <c r="CP65" s="157"/>
      <c r="CQ65" s="157"/>
      <c r="CR65" s="157"/>
      <c r="CS65" s="157"/>
      <c r="CT65" s="157"/>
      <c r="CU65" s="157"/>
      <c r="CV65" s="157"/>
      <c r="CW65" s="157"/>
      <c r="CX65" s="157"/>
      <c r="CY65" s="157"/>
      <c r="CZ65" s="157"/>
    </row>
    <row r="66" spans="1:104" ht="12.75">
      <c r="A66" s="196"/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AA66" s="196"/>
      <c r="AB66" s="196"/>
      <c r="AC66" s="196"/>
      <c r="AD66" s="196"/>
      <c r="AE66" s="196"/>
      <c r="AF66" s="196"/>
      <c r="AG66" s="196"/>
      <c r="AH66" s="196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01"/>
      <c r="AZ66" s="201"/>
      <c r="BA66" s="201"/>
      <c r="BB66" s="201"/>
      <c r="BC66" s="201"/>
      <c r="BD66" s="201"/>
      <c r="BE66" s="201"/>
      <c r="BF66" s="201"/>
      <c r="BG66" s="201"/>
      <c r="BH66" s="201"/>
      <c r="BI66" s="201"/>
      <c r="BJ66" s="157"/>
      <c r="BK66" s="157"/>
      <c r="BL66" s="157"/>
      <c r="BM66" s="157"/>
      <c r="BN66" s="157"/>
      <c r="BO66" s="157"/>
      <c r="BP66" s="157"/>
      <c r="BQ66" s="157"/>
      <c r="BR66" s="157"/>
      <c r="BS66" s="157"/>
      <c r="BT66" s="157"/>
      <c r="BU66" s="157"/>
      <c r="BV66" s="157"/>
      <c r="BW66" s="157"/>
      <c r="BX66" s="157"/>
      <c r="BY66" s="157"/>
      <c r="BZ66" s="157"/>
      <c r="CA66" s="157"/>
      <c r="CB66" s="157"/>
      <c r="CC66" s="157"/>
      <c r="CD66" s="157"/>
      <c r="CE66" s="157"/>
      <c r="CF66" s="157"/>
      <c r="CG66" s="157"/>
      <c r="CH66" s="157"/>
      <c r="CI66" s="157"/>
      <c r="CJ66" s="157"/>
      <c r="CK66" s="157"/>
      <c r="CL66" s="157"/>
      <c r="CM66" s="157"/>
      <c r="CN66" s="157"/>
      <c r="CO66" s="157"/>
      <c r="CP66" s="157"/>
      <c r="CQ66" s="157"/>
      <c r="CR66" s="157"/>
      <c r="CS66" s="157"/>
      <c r="CT66" s="157"/>
      <c r="CU66" s="157"/>
      <c r="CV66" s="157"/>
      <c r="CW66" s="157"/>
      <c r="CX66" s="157"/>
      <c r="CY66" s="157"/>
      <c r="CZ66" s="157"/>
    </row>
    <row r="67" spans="1:104" ht="12.75">
      <c r="A67" s="196"/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AA67" s="196"/>
      <c r="AB67" s="196"/>
      <c r="AC67" s="196"/>
      <c r="AD67" s="196"/>
      <c r="AE67" s="196"/>
      <c r="AF67" s="196"/>
      <c r="AG67" s="196"/>
      <c r="AH67" s="196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Y67" s="201"/>
      <c r="AZ67" s="201"/>
      <c r="BA67" s="201"/>
      <c r="BB67" s="201"/>
      <c r="BC67" s="201"/>
      <c r="BD67" s="201"/>
      <c r="BE67" s="201"/>
      <c r="BF67" s="201"/>
      <c r="BG67" s="201"/>
      <c r="BH67" s="201"/>
      <c r="BI67" s="201"/>
      <c r="BJ67" s="157"/>
      <c r="BK67" s="157"/>
      <c r="BL67" s="157"/>
      <c r="BM67" s="157"/>
      <c r="BN67" s="157"/>
      <c r="BO67" s="157"/>
      <c r="BP67" s="157"/>
      <c r="BQ67" s="157"/>
      <c r="BR67" s="157"/>
      <c r="BS67" s="157"/>
      <c r="BT67" s="157"/>
      <c r="BU67" s="157"/>
      <c r="BV67" s="157"/>
      <c r="BW67" s="157"/>
      <c r="BX67" s="157"/>
      <c r="BY67" s="157"/>
      <c r="BZ67" s="157"/>
      <c r="CA67" s="157"/>
      <c r="CB67" s="157"/>
      <c r="CC67" s="157"/>
      <c r="CD67" s="157"/>
      <c r="CE67" s="157"/>
      <c r="CF67" s="157"/>
      <c r="CG67" s="157"/>
      <c r="CH67" s="157"/>
      <c r="CI67" s="157"/>
      <c r="CJ67" s="157"/>
      <c r="CK67" s="157"/>
      <c r="CL67" s="157"/>
      <c r="CM67" s="157"/>
      <c r="CN67" s="157"/>
      <c r="CO67" s="157"/>
      <c r="CP67" s="157"/>
      <c r="CQ67" s="157"/>
      <c r="CR67" s="157"/>
      <c r="CS67" s="157"/>
      <c r="CT67" s="157"/>
      <c r="CU67" s="157"/>
      <c r="CV67" s="157"/>
      <c r="CW67" s="157"/>
      <c r="CX67" s="157"/>
      <c r="CY67" s="157"/>
      <c r="CZ67" s="157"/>
    </row>
    <row r="68" spans="1:104" ht="12.75">
      <c r="A68" s="196"/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AA68" s="196"/>
      <c r="AB68" s="196"/>
      <c r="AC68" s="196"/>
      <c r="AD68" s="196"/>
      <c r="AE68" s="196"/>
      <c r="AF68" s="196"/>
      <c r="AG68" s="196"/>
      <c r="AH68" s="196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1"/>
      <c r="BC68" s="201"/>
      <c r="BD68" s="201"/>
      <c r="BE68" s="201"/>
      <c r="BF68" s="201"/>
      <c r="BG68" s="201"/>
      <c r="BH68" s="201"/>
      <c r="BI68" s="201"/>
      <c r="BJ68" s="157"/>
      <c r="BK68" s="157"/>
      <c r="BL68" s="157"/>
      <c r="BM68" s="157"/>
      <c r="BN68" s="157"/>
      <c r="BO68" s="157"/>
      <c r="BP68" s="157"/>
      <c r="BQ68" s="157"/>
      <c r="BR68" s="157"/>
      <c r="BS68" s="157"/>
      <c r="BT68" s="157"/>
      <c r="BU68" s="157"/>
      <c r="BV68" s="157"/>
      <c r="BW68" s="157"/>
      <c r="BX68" s="157"/>
      <c r="BY68" s="157"/>
      <c r="BZ68" s="157"/>
      <c r="CA68" s="157"/>
      <c r="CB68" s="157"/>
      <c r="CC68" s="157"/>
      <c r="CD68" s="157"/>
      <c r="CE68" s="157"/>
      <c r="CF68" s="157"/>
      <c r="CG68" s="157"/>
      <c r="CH68" s="157"/>
      <c r="CI68" s="157"/>
      <c r="CJ68" s="157"/>
      <c r="CK68" s="157"/>
      <c r="CL68" s="157"/>
      <c r="CM68" s="157"/>
      <c r="CN68" s="157"/>
      <c r="CO68" s="157"/>
      <c r="CP68" s="157"/>
      <c r="CQ68" s="157"/>
      <c r="CR68" s="157"/>
      <c r="CS68" s="157"/>
      <c r="CT68" s="157"/>
      <c r="CU68" s="157"/>
      <c r="CV68" s="157"/>
      <c r="CW68" s="157"/>
      <c r="CX68" s="157"/>
      <c r="CY68" s="157"/>
      <c r="CZ68" s="157"/>
    </row>
    <row r="69" spans="1:104" ht="12.75">
      <c r="A69" s="196"/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AA69" s="196"/>
      <c r="AB69" s="196"/>
      <c r="AC69" s="196"/>
      <c r="AD69" s="196"/>
      <c r="AE69" s="196"/>
      <c r="AF69" s="196"/>
      <c r="AG69" s="196"/>
      <c r="AH69" s="196"/>
      <c r="AI69" s="201"/>
      <c r="AJ69" s="201"/>
      <c r="AK69" s="201"/>
      <c r="AL69" s="201"/>
      <c r="AM69" s="201"/>
      <c r="AN69" s="201"/>
      <c r="AO69" s="201"/>
      <c r="AP69" s="201"/>
      <c r="AQ69" s="201"/>
      <c r="AR69" s="201"/>
      <c r="AS69" s="201"/>
      <c r="AT69" s="201"/>
      <c r="AU69" s="201"/>
      <c r="AV69" s="201"/>
      <c r="AW69" s="201"/>
      <c r="AX69" s="201"/>
      <c r="AY69" s="201"/>
      <c r="AZ69" s="201"/>
      <c r="BA69" s="201"/>
      <c r="BB69" s="201"/>
      <c r="BC69" s="201"/>
      <c r="BD69" s="201"/>
      <c r="BE69" s="201"/>
      <c r="BF69" s="201"/>
      <c r="BG69" s="201"/>
      <c r="BH69" s="201"/>
      <c r="BI69" s="201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57"/>
      <c r="BZ69" s="157"/>
      <c r="CA69" s="157"/>
      <c r="CB69" s="157"/>
      <c r="CC69" s="157"/>
      <c r="CD69" s="157"/>
      <c r="CE69" s="157"/>
      <c r="CF69" s="157"/>
      <c r="CG69" s="157"/>
      <c r="CH69" s="157"/>
      <c r="CI69" s="157"/>
      <c r="CJ69" s="157"/>
      <c r="CK69" s="157"/>
      <c r="CL69" s="157"/>
      <c r="CM69" s="157"/>
      <c r="CN69" s="157"/>
      <c r="CO69" s="157"/>
      <c r="CP69" s="157"/>
      <c r="CQ69" s="157"/>
      <c r="CR69" s="157"/>
      <c r="CS69" s="157"/>
      <c r="CT69" s="157"/>
      <c r="CU69" s="157"/>
      <c r="CV69" s="157"/>
      <c r="CW69" s="157"/>
      <c r="CX69" s="157"/>
      <c r="CY69" s="157"/>
      <c r="CZ69" s="157"/>
    </row>
    <row r="70" spans="1:104" ht="12.75">
      <c r="A70" s="196"/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AA70" s="196"/>
      <c r="AB70" s="196"/>
      <c r="AC70" s="196"/>
      <c r="AD70" s="196"/>
      <c r="AE70" s="196"/>
      <c r="AF70" s="196"/>
      <c r="AG70" s="196"/>
      <c r="AH70" s="196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01"/>
      <c r="AZ70" s="201"/>
      <c r="BA70" s="201"/>
      <c r="BB70" s="201"/>
      <c r="BC70" s="201"/>
      <c r="BD70" s="201"/>
      <c r="BE70" s="201"/>
      <c r="BF70" s="201"/>
      <c r="BG70" s="201"/>
      <c r="BH70" s="201"/>
      <c r="BI70" s="201"/>
      <c r="BJ70" s="157"/>
      <c r="BK70" s="157"/>
      <c r="BL70" s="157"/>
      <c r="BM70" s="157"/>
      <c r="BN70" s="157"/>
      <c r="BO70" s="157"/>
      <c r="BP70" s="157"/>
      <c r="BQ70" s="157"/>
      <c r="BR70" s="157"/>
      <c r="BS70" s="157"/>
      <c r="BT70" s="157"/>
      <c r="BU70" s="157"/>
      <c r="BV70" s="157"/>
      <c r="BW70" s="157"/>
      <c r="BX70" s="157"/>
      <c r="BY70" s="157"/>
      <c r="BZ70" s="157"/>
      <c r="CA70" s="157"/>
      <c r="CB70" s="157"/>
      <c r="CC70" s="157"/>
      <c r="CD70" s="157"/>
      <c r="CE70" s="157"/>
      <c r="CF70" s="157"/>
      <c r="CG70" s="157"/>
      <c r="CH70" s="157"/>
      <c r="CI70" s="157"/>
      <c r="CJ70" s="157"/>
      <c r="CK70" s="157"/>
      <c r="CL70" s="157"/>
      <c r="CM70" s="157"/>
      <c r="CN70" s="157"/>
      <c r="CO70" s="157"/>
      <c r="CP70" s="157"/>
      <c r="CQ70" s="157"/>
      <c r="CR70" s="157"/>
      <c r="CS70" s="157"/>
      <c r="CT70" s="157"/>
      <c r="CU70" s="157"/>
      <c r="CV70" s="157"/>
      <c r="CW70" s="157"/>
      <c r="CX70" s="157"/>
      <c r="CY70" s="157"/>
      <c r="CZ70" s="157"/>
    </row>
    <row r="71" spans="1:104" ht="12.75">
      <c r="A71" s="196"/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AA71" s="196"/>
      <c r="AB71" s="196"/>
      <c r="AC71" s="196"/>
      <c r="AD71" s="196"/>
      <c r="AE71" s="196"/>
      <c r="AF71" s="196"/>
      <c r="AG71" s="196"/>
      <c r="AH71" s="196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01"/>
      <c r="AZ71" s="201"/>
      <c r="BA71" s="201"/>
      <c r="BB71" s="201"/>
      <c r="BC71" s="201"/>
      <c r="BD71" s="201"/>
      <c r="BE71" s="201"/>
      <c r="BF71" s="201"/>
      <c r="BG71" s="201"/>
      <c r="BH71" s="201"/>
      <c r="BI71" s="201"/>
      <c r="BJ71" s="157"/>
      <c r="BK71" s="157"/>
      <c r="BL71" s="157"/>
      <c r="BM71" s="157"/>
      <c r="BN71" s="157"/>
      <c r="BO71" s="157"/>
      <c r="BP71" s="157"/>
      <c r="BQ71" s="157"/>
      <c r="BR71" s="157"/>
      <c r="BS71" s="157"/>
      <c r="BT71" s="157"/>
      <c r="BU71" s="157"/>
      <c r="BV71" s="157"/>
      <c r="BW71" s="157"/>
      <c r="BX71" s="157"/>
      <c r="BY71" s="157"/>
      <c r="BZ71" s="157"/>
      <c r="CA71" s="157"/>
      <c r="CB71" s="157"/>
      <c r="CC71" s="157"/>
      <c r="CD71" s="157"/>
      <c r="CE71" s="157"/>
      <c r="CF71" s="157"/>
      <c r="CG71" s="157"/>
      <c r="CH71" s="157"/>
      <c r="CI71" s="157"/>
      <c r="CJ71" s="157"/>
      <c r="CK71" s="157"/>
      <c r="CL71" s="157"/>
      <c r="CM71" s="157"/>
      <c r="CN71" s="157"/>
      <c r="CO71" s="157"/>
      <c r="CP71" s="157"/>
      <c r="CQ71" s="157"/>
      <c r="CR71" s="157"/>
      <c r="CS71" s="157"/>
      <c r="CT71" s="157"/>
      <c r="CU71" s="157"/>
      <c r="CV71" s="157"/>
      <c r="CW71" s="157"/>
      <c r="CX71" s="157"/>
      <c r="CY71" s="157"/>
      <c r="CZ71" s="157"/>
    </row>
    <row r="72" spans="1:104" ht="12.75">
      <c r="A72" s="196"/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AA72" s="196"/>
      <c r="AB72" s="196"/>
      <c r="AC72" s="196"/>
      <c r="AD72" s="196"/>
      <c r="AE72" s="196"/>
      <c r="AF72" s="196"/>
      <c r="AG72" s="196"/>
      <c r="AH72" s="196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01"/>
      <c r="AU72" s="201"/>
      <c r="AV72" s="201"/>
      <c r="AW72" s="201"/>
      <c r="AX72" s="201"/>
      <c r="AY72" s="201"/>
      <c r="AZ72" s="201"/>
      <c r="BA72" s="201"/>
      <c r="BB72" s="201"/>
      <c r="BC72" s="201"/>
      <c r="BD72" s="201"/>
      <c r="BE72" s="201"/>
      <c r="BF72" s="201"/>
      <c r="BG72" s="201"/>
      <c r="BH72" s="201"/>
      <c r="BI72" s="201"/>
      <c r="BJ72" s="157"/>
      <c r="BK72" s="157"/>
      <c r="BL72" s="157"/>
      <c r="BM72" s="157"/>
      <c r="BN72" s="157"/>
      <c r="BO72" s="157"/>
      <c r="BP72" s="157"/>
      <c r="BQ72" s="157"/>
      <c r="BR72" s="157"/>
      <c r="BS72" s="157"/>
      <c r="BT72" s="157"/>
      <c r="BU72" s="157"/>
      <c r="BV72" s="157"/>
      <c r="BW72" s="157"/>
      <c r="BX72" s="157"/>
      <c r="BY72" s="157"/>
      <c r="BZ72" s="157"/>
      <c r="CA72" s="157"/>
      <c r="CB72" s="157"/>
      <c r="CC72" s="157"/>
      <c r="CD72" s="157"/>
      <c r="CE72" s="157"/>
      <c r="CF72" s="157"/>
      <c r="CG72" s="157"/>
      <c r="CH72" s="157"/>
      <c r="CI72" s="157"/>
      <c r="CJ72" s="157"/>
      <c r="CK72" s="157"/>
      <c r="CL72" s="157"/>
      <c r="CM72" s="157"/>
      <c r="CN72" s="157"/>
      <c r="CO72" s="157"/>
      <c r="CP72" s="157"/>
      <c r="CQ72" s="157"/>
      <c r="CR72" s="157"/>
      <c r="CS72" s="157"/>
      <c r="CT72" s="157"/>
      <c r="CU72" s="157"/>
      <c r="CV72" s="157"/>
      <c r="CW72" s="157"/>
      <c r="CX72" s="157"/>
      <c r="CY72" s="157"/>
      <c r="CZ72" s="157"/>
    </row>
    <row r="73" spans="1:104" ht="12.75">
      <c r="A73" s="196"/>
      <c r="B73" s="196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AA73" s="196"/>
      <c r="AB73" s="196"/>
      <c r="AC73" s="196"/>
      <c r="AD73" s="196"/>
      <c r="AE73" s="196"/>
      <c r="AF73" s="196"/>
      <c r="AG73" s="196"/>
      <c r="AH73" s="196"/>
      <c r="AI73" s="201"/>
      <c r="AJ73" s="201"/>
      <c r="AK73" s="201"/>
      <c r="AL73" s="201"/>
      <c r="AM73" s="201"/>
      <c r="AN73" s="201"/>
      <c r="AO73" s="201"/>
      <c r="AP73" s="201"/>
      <c r="AQ73" s="201"/>
      <c r="AR73" s="201"/>
      <c r="AS73" s="201"/>
      <c r="AT73" s="201"/>
      <c r="AU73" s="201"/>
      <c r="AV73" s="201"/>
      <c r="AW73" s="201"/>
      <c r="AX73" s="201"/>
      <c r="AY73" s="201"/>
      <c r="AZ73" s="201"/>
      <c r="BA73" s="201"/>
      <c r="BB73" s="201"/>
      <c r="BC73" s="201"/>
      <c r="BD73" s="201"/>
      <c r="BE73" s="201"/>
      <c r="BF73" s="201"/>
      <c r="BG73" s="201"/>
      <c r="BH73" s="201"/>
      <c r="BI73" s="201"/>
      <c r="BJ73" s="157"/>
      <c r="BK73" s="157"/>
      <c r="BL73" s="157"/>
      <c r="BM73" s="157"/>
      <c r="BN73" s="157"/>
      <c r="BO73" s="157"/>
      <c r="BP73" s="157"/>
      <c r="BQ73" s="157"/>
      <c r="BR73" s="157"/>
      <c r="BS73" s="157"/>
      <c r="BT73" s="157"/>
      <c r="BU73" s="157"/>
      <c r="BV73" s="157"/>
      <c r="BW73" s="157"/>
      <c r="BX73" s="157"/>
      <c r="BY73" s="157"/>
      <c r="BZ73" s="157"/>
      <c r="CA73" s="157"/>
      <c r="CB73" s="157"/>
      <c r="CC73" s="157"/>
      <c r="CD73" s="157"/>
      <c r="CE73" s="157"/>
      <c r="CF73" s="157"/>
      <c r="CG73" s="157"/>
      <c r="CH73" s="157"/>
      <c r="CI73" s="157"/>
      <c r="CJ73" s="157"/>
      <c r="CK73" s="157"/>
      <c r="CL73" s="157"/>
      <c r="CM73" s="157"/>
      <c r="CN73" s="157"/>
      <c r="CO73" s="157"/>
      <c r="CP73" s="157"/>
      <c r="CQ73" s="157"/>
      <c r="CR73" s="157"/>
      <c r="CS73" s="157"/>
      <c r="CT73" s="157"/>
      <c r="CU73" s="157"/>
      <c r="CV73" s="157"/>
      <c r="CW73" s="157"/>
      <c r="CX73" s="157"/>
      <c r="CY73" s="157"/>
      <c r="CZ73" s="157"/>
    </row>
    <row r="74" spans="1:104" ht="12.75">
      <c r="A74" s="196"/>
      <c r="B74" s="196"/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AA74" s="196"/>
      <c r="AB74" s="196"/>
      <c r="AC74" s="196"/>
      <c r="AD74" s="196"/>
      <c r="AE74" s="196"/>
      <c r="AF74" s="196"/>
      <c r="AG74" s="196"/>
      <c r="AH74" s="196"/>
      <c r="AI74" s="201"/>
      <c r="AJ74" s="201"/>
      <c r="AK74" s="201"/>
      <c r="AL74" s="201"/>
      <c r="AM74" s="201"/>
      <c r="AN74" s="201"/>
      <c r="AO74" s="201"/>
      <c r="AP74" s="201"/>
      <c r="AQ74" s="201"/>
      <c r="AR74" s="201"/>
      <c r="AS74" s="201"/>
      <c r="AT74" s="201"/>
      <c r="AU74" s="201"/>
      <c r="AV74" s="201"/>
      <c r="AW74" s="201"/>
      <c r="AX74" s="201"/>
      <c r="AY74" s="201"/>
      <c r="AZ74" s="201"/>
      <c r="BA74" s="201"/>
      <c r="BB74" s="201"/>
      <c r="BC74" s="201"/>
      <c r="BD74" s="201"/>
      <c r="BE74" s="201"/>
      <c r="BF74" s="201"/>
      <c r="BG74" s="201"/>
      <c r="BH74" s="201"/>
      <c r="BI74" s="201"/>
      <c r="BJ74" s="157"/>
      <c r="BK74" s="157"/>
      <c r="BL74" s="157"/>
      <c r="BM74" s="157"/>
      <c r="BN74" s="157"/>
      <c r="BO74" s="157"/>
      <c r="BP74" s="157"/>
      <c r="BQ74" s="157"/>
      <c r="BR74" s="157"/>
      <c r="BS74" s="157"/>
      <c r="BT74" s="157"/>
      <c r="BU74" s="157"/>
      <c r="BV74" s="157"/>
      <c r="BW74" s="157"/>
      <c r="BX74" s="157"/>
      <c r="BY74" s="157"/>
      <c r="BZ74" s="157"/>
      <c r="CA74" s="157"/>
      <c r="CB74" s="157"/>
      <c r="CC74" s="157"/>
      <c r="CD74" s="157"/>
      <c r="CE74" s="157"/>
      <c r="CF74" s="157"/>
      <c r="CG74" s="157"/>
      <c r="CH74" s="157"/>
      <c r="CI74" s="157"/>
      <c r="CJ74" s="157"/>
      <c r="CK74" s="157"/>
      <c r="CL74" s="157"/>
      <c r="CM74" s="157"/>
      <c r="CN74" s="157"/>
      <c r="CO74" s="157"/>
      <c r="CP74" s="157"/>
      <c r="CQ74" s="157"/>
      <c r="CR74" s="157"/>
      <c r="CS74" s="157"/>
      <c r="CT74" s="157"/>
      <c r="CU74" s="157"/>
      <c r="CV74" s="157"/>
      <c r="CW74" s="157"/>
      <c r="CX74" s="157"/>
      <c r="CY74" s="157"/>
      <c r="CZ74" s="157"/>
    </row>
    <row r="75" spans="1:104" ht="12.75">
      <c r="A75" s="196"/>
      <c r="B75" s="196"/>
      <c r="C75" s="196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AA75" s="196"/>
      <c r="AB75" s="196"/>
      <c r="AC75" s="196"/>
      <c r="AD75" s="196"/>
      <c r="AE75" s="196"/>
      <c r="AF75" s="196"/>
      <c r="AG75" s="196"/>
      <c r="AH75" s="196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01"/>
      <c r="AZ75" s="201"/>
      <c r="BA75" s="201"/>
      <c r="BB75" s="201"/>
      <c r="BC75" s="201"/>
      <c r="BD75" s="201"/>
      <c r="BE75" s="201"/>
      <c r="BF75" s="201"/>
      <c r="BG75" s="201"/>
      <c r="BH75" s="201"/>
      <c r="BI75" s="201"/>
      <c r="BJ75" s="157"/>
      <c r="BK75" s="157"/>
      <c r="BL75" s="157"/>
      <c r="BM75" s="157"/>
      <c r="BN75" s="157"/>
      <c r="BO75" s="157"/>
      <c r="BP75" s="157"/>
      <c r="BQ75" s="157"/>
      <c r="BR75" s="157"/>
      <c r="BS75" s="157"/>
      <c r="BT75" s="157"/>
      <c r="BU75" s="157"/>
      <c r="BV75" s="157"/>
      <c r="BW75" s="157"/>
      <c r="BX75" s="157"/>
      <c r="BY75" s="157"/>
      <c r="BZ75" s="157"/>
      <c r="CA75" s="157"/>
      <c r="CB75" s="157"/>
      <c r="CC75" s="157"/>
      <c r="CD75" s="157"/>
      <c r="CE75" s="157"/>
      <c r="CF75" s="157"/>
      <c r="CG75" s="157"/>
      <c r="CH75" s="157"/>
      <c r="CI75" s="157"/>
      <c r="CJ75" s="157"/>
      <c r="CK75" s="157"/>
      <c r="CL75" s="157"/>
      <c r="CM75" s="157"/>
      <c r="CN75" s="157"/>
      <c r="CO75" s="157"/>
      <c r="CP75" s="157"/>
      <c r="CQ75" s="157"/>
      <c r="CR75" s="157"/>
      <c r="CS75" s="157"/>
      <c r="CT75" s="157"/>
      <c r="CU75" s="157"/>
      <c r="CV75" s="157"/>
      <c r="CW75" s="157"/>
      <c r="CX75" s="157"/>
      <c r="CY75" s="157"/>
      <c r="CZ75" s="157"/>
    </row>
    <row r="76" spans="1:104" ht="12.75">
      <c r="A76" s="196"/>
      <c r="B76" s="196"/>
      <c r="C76" s="196"/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AA76" s="196"/>
      <c r="AB76" s="196"/>
      <c r="AC76" s="196"/>
      <c r="AD76" s="196"/>
      <c r="AE76" s="196"/>
      <c r="AF76" s="196"/>
      <c r="AG76" s="196"/>
      <c r="AH76" s="196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01"/>
      <c r="AZ76" s="201"/>
      <c r="BA76" s="201"/>
      <c r="BB76" s="201"/>
      <c r="BC76" s="201"/>
      <c r="BD76" s="201"/>
      <c r="BE76" s="201"/>
      <c r="BF76" s="201"/>
      <c r="BG76" s="201"/>
      <c r="BH76" s="201"/>
      <c r="BI76" s="201"/>
      <c r="BJ76" s="157"/>
      <c r="BK76" s="157"/>
      <c r="BL76" s="157"/>
      <c r="BM76" s="157"/>
      <c r="BN76" s="157"/>
      <c r="BO76" s="157"/>
      <c r="BP76" s="157"/>
      <c r="BQ76" s="157"/>
      <c r="BR76" s="157"/>
      <c r="BS76" s="157"/>
      <c r="BT76" s="157"/>
      <c r="BU76" s="157"/>
      <c r="BV76" s="157"/>
      <c r="BW76" s="157"/>
      <c r="BX76" s="157"/>
      <c r="BY76" s="157"/>
      <c r="BZ76" s="157"/>
      <c r="CA76" s="157"/>
      <c r="CB76" s="157"/>
      <c r="CC76" s="157"/>
      <c r="CD76" s="157"/>
      <c r="CE76" s="157"/>
      <c r="CF76" s="157"/>
      <c r="CG76" s="157"/>
      <c r="CH76" s="157"/>
      <c r="CI76" s="157"/>
      <c r="CJ76" s="157"/>
      <c r="CK76" s="157"/>
      <c r="CL76" s="157"/>
      <c r="CM76" s="157"/>
      <c r="CN76" s="157"/>
      <c r="CO76" s="157"/>
      <c r="CP76" s="157"/>
      <c r="CQ76" s="157"/>
      <c r="CR76" s="157"/>
      <c r="CS76" s="157"/>
      <c r="CT76" s="157"/>
      <c r="CU76" s="157"/>
      <c r="CV76" s="157"/>
      <c r="CW76" s="157"/>
      <c r="CX76" s="157"/>
      <c r="CY76" s="157"/>
      <c r="CZ76" s="157"/>
    </row>
    <row r="77" spans="1:104" ht="12.75">
      <c r="A77" s="196"/>
      <c r="B77" s="196"/>
      <c r="C77" s="196"/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AA77" s="196"/>
      <c r="AB77" s="196"/>
      <c r="AC77" s="196"/>
      <c r="AD77" s="196"/>
      <c r="AE77" s="196"/>
      <c r="AF77" s="196"/>
      <c r="AG77" s="196"/>
      <c r="AH77" s="196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01"/>
      <c r="AU77" s="201"/>
      <c r="AV77" s="201"/>
      <c r="AW77" s="201"/>
      <c r="AX77" s="201"/>
      <c r="AY77" s="201"/>
      <c r="AZ77" s="201"/>
      <c r="BA77" s="201"/>
      <c r="BB77" s="201"/>
      <c r="BC77" s="201"/>
      <c r="BD77" s="201"/>
      <c r="BE77" s="201"/>
      <c r="BF77" s="201"/>
      <c r="BG77" s="201"/>
      <c r="BH77" s="201"/>
      <c r="BI77" s="201"/>
      <c r="BJ77" s="157"/>
      <c r="BK77" s="157"/>
      <c r="BL77" s="157"/>
      <c r="BM77" s="157"/>
      <c r="BN77" s="157"/>
      <c r="BO77" s="157"/>
      <c r="BP77" s="157"/>
      <c r="BQ77" s="157"/>
      <c r="BR77" s="157"/>
      <c r="BS77" s="157"/>
      <c r="BT77" s="157"/>
      <c r="BU77" s="157"/>
      <c r="BV77" s="157"/>
      <c r="BW77" s="157"/>
      <c r="BX77" s="157"/>
      <c r="BY77" s="157"/>
      <c r="BZ77" s="157"/>
      <c r="CA77" s="157"/>
      <c r="CB77" s="157"/>
      <c r="CC77" s="157"/>
      <c r="CD77" s="157"/>
      <c r="CE77" s="157"/>
      <c r="CF77" s="157"/>
      <c r="CG77" s="157"/>
      <c r="CH77" s="157"/>
      <c r="CI77" s="157"/>
      <c r="CJ77" s="157"/>
      <c r="CK77" s="157"/>
      <c r="CL77" s="157"/>
      <c r="CM77" s="157"/>
      <c r="CN77" s="157"/>
      <c r="CO77" s="157"/>
      <c r="CP77" s="157"/>
      <c r="CQ77" s="157"/>
      <c r="CR77" s="157"/>
      <c r="CS77" s="157"/>
      <c r="CT77" s="157"/>
      <c r="CU77" s="157"/>
      <c r="CV77" s="157"/>
      <c r="CW77" s="157"/>
      <c r="CX77" s="157"/>
      <c r="CY77" s="157"/>
      <c r="CZ77" s="157"/>
    </row>
    <row r="78" spans="1:104" ht="12.75">
      <c r="A78" s="196"/>
      <c r="B78" s="196"/>
      <c r="C78" s="196"/>
      <c r="D78" s="196"/>
      <c r="E78" s="196"/>
      <c r="F78" s="196"/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96"/>
      <c r="R78" s="196"/>
      <c r="AA78" s="196"/>
      <c r="AB78" s="196"/>
      <c r="AC78" s="196"/>
      <c r="AD78" s="196"/>
      <c r="AE78" s="196"/>
      <c r="AF78" s="196"/>
      <c r="AG78" s="196"/>
      <c r="AH78" s="196"/>
      <c r="AI78" s="201"/>
      <c r="AJ78" s="201"/>
      <c r="AK78" s="201"/>
      <c r="AL78" s="201"/>
      <c r="AM78" s="201"/>
      <c r="AN78" s="201"/>
      <c r="AO78" s="201"/>
      <c r="AP78" s="201"/>
      <c r="AQ78" s="201"/>
      <c r="AR78" s="201"/>
      <c r="AS78" s="201"/>
      <c r="AT78" s="201"/>
      <c r="AU78" s="201"/>
      <c r="AV78" s="201"/>
      <c r="AW78" s="201"/>
      <c r="AX78" s="201"/>
      <c r="AY78" s="201"/>
      <c r="AZ78" s="201"/>
      <c r="BA78" s="201"/>
      <c r="BB78" s="201"/>
      <c r="BC78" s="201"/>
      <c r="BD78" s="201"/>
      <c r="BE78" s="201"/>
      <c r="BF78" s="201"/>
      <c r="BG78" s="201"/>
      <c r="BH78" s="201"/>
      <c r="BI78" s="201"/>
      <c r="BJ78" s="157"/>
      <c r="BK78" s="157"/>
      <c r="BL78" s="157"/>
      <c r="BM78" s="157"/>
      <c r="BN78" s="157"/>
      <c r="BO78" s="157"/>
      <c r="BP78" s="157"/>
      <c r="BQ78" s="157"/>
      <c r="BR78" s="157"/>
      <c r="BS78" s="157"/>
      <c r="BT78" s="157"/>
      <c r="BU78" s="157"/>
      <c r="BV78" s="157"/>
      <c r="BW78" s="157"/>
      <c r="BX78" s="157"/>
      <c r="BY78" s="157"/>
      <c r="BZ78" s="157"/>
      <c r="CA78" s="157"/>
      <c r="CB78" s="157"/>
      <c r="CC78" s="157"/>
      <c r="CD78" s="157"/>
      <c r="CE78" s="157"/>
      <c r="CF78" s="157"/>
      <c r="CG78" s="157"/>
      <c r="CH78" s="157"/>
      <c r="CI78" s="157"/>
      <c r="CJ78" s="157"/>
      <c r="CK78" s="157"/>
      <c r="CL78" s="157"/>
      <c r="CM78" s="157"/>
      <c r="CN78" s="157"/>
      <c r="CO78" s="157"/>
      <c r="CP78" s="157"/>
      <c r="CQ78" s="157"/>
      <c r="CR78" s="157"/>
      <c r="CS78" s="157"/>
      <c r="CT78" s="157"/>
      <c r="CU78" s="157"/>
      <c r="CV78" s="157"/>
      <c r="CW78" s="157"/>
      <c r="CX78" s="157"/>
      <c r="CY78" s="157"/>
      <c r="CZ78" s="157"/>
    </row>
    <row r="79" spans="1:104" ht="12.75">
      <c r="A79" s="196"/>
      <c r="B79" s="196"/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AA79" s="196"/>
      <c r="AB79" s="196"/>
      <c r="AC79" s="196"/>
      <c r="AD79" s="196"/>
      <c r="AE79" s="196"/>
      <c r="AF79" s="196"/>
      <c r="AG79" s="196"/>
      <c r="AH79" s="196"/>
      <c r="AI79" s="201"/>
      <c r="AJ79" s="201"/>
      <c r="AK79" s="201"/>
      <c r="AL79" s="201"/>
      <c r="AM79" s="201"/>
      <c r="AN79" s="201"/>
      <c r="AO79" s="201"/>
      <c r="AP79" s="201"/>
      <c r="AQ79" s="201"/>
      <c r="AR79" s="201"/>
      <c r="AS79" s="201"/>
      <c r="AT79" s="201"/>
      <c r="AU79" s="201"/>
      <c r="AV79" s="201"/>
      <c r="AW79" s="201"/>
      <c r="AX79" s="201"/>
      <c r="AY79" s="201"/>
      <c r="AZ79" s="201"/>
      <c r="BA79" s="201"/>
      <c r="BB79" s="201"/>
      <c r="BC79" s="201"/>
      <c r="BD79" s="201"/>
      <c r="BE79" s="201"/>
      <c r="BF79" s="201"/>
      <c r="BG79" s="201"/>
      <c r="BH79" s="201"/>
      <c r="BI79" s="201"/>
      <c r="BJ79" s="157"/>
      <c r="BK79" s="157"/>
      <c r="BL79" s="157"/>
      <c r="BM79" s="157"/>
      <c r="BN79" s="157"/>
      <c r="BO79" s="157"/>
      <c r="BP79" s="157"/>
      <c r="BQ79" s="157"/>
      <c r="BR79" s="157"/>
      <c r="BS79" s="157"/>
      <c r="BT79" s="157"/>
      <c r="BU79" s="157"/>
      <c r="BV79" s="157"/>
      <c r="BW79" s="157"/>
      <c r="BX79" s="157"/>
      <c r="BY79" s="157"/>
      <c r="BZ79" s="157"/>
      <c r="CA79" s="157"/>
      <c r="CB79" s="157"/>
      <c r="CC79" s="157"/>
      <c r="CD79" s="157"/>
      <c r="CE79" s="157"/>
      <c r="CF79" s="157"/>
      <c r="CG79" s="157"/>
      <c r="CH79" s="157"/>
      <c r="CI79" s="157"/>
      <c r="CJ79" s="157"/>
      <c r="CK79" s="157"/>
      <c r="CL79" s="157"/>
      <c r="CM79" s="157"/>
      <c r="CN79" s="157"/>
      <c r="CO79" s="157"/>
      <c r="CP79" s="157"/>
      <c r="CQ79" s="157"/>
      <c r="CR79" s="157"/>
      <c r="CS79" s="157"/>
      <c r="CT79" s="157"/>
      <c r="CU79" s="157"/>
      <c r="CV79" s="157"/>
      <c r="CW79" s="157"/>
      <c r="CX79" s="157"/>
      <c r="CY79" s="157"/>
      <c r="CZ79" s="157"/>
    </row>
    <row r="80" spans="1:104" ht="12.75">
      <c r="A80" s="196"/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AA80" s="196"/>
      <c r="AB80" s="196"/>
      <c r="AC80" s="196"/>
      <c r="AD80" s="196"/>
      <c r="AE80" s="196"/>
      <c r="AF80" s="196"/>
      <c r="AG80" s="196"/>
      <c r="AH80" s="196"/>
      <c r="AI80" s="201"/>
      <c r="AJ80" s="201"/>
      <c r="AK80" s="201"/>
      <c r="AL80" s="201"/>
      <c r="AM80" s="201"/>
      <c r="AN80" s="201"/>
      <c r="AO80" s="201"/>
      <c r="AP80" s="201"/>
      <c r="AQ80" s="201"/>
      <c r="AR80" s="201"/>
      <c r="AS80" s="201"/>
      <c r="AT80" s="201"/>
      <c r="AU80" s="201"/>
      <c r="AV80" s="201"/>
      <c r="AW80" s="201"/>
      <c r="AX80" s="201"/>
      <c r="AY80" s="201"/>
      <c r="AZ80" s="201"/>
      <c r="BA80" s="201"/>
      <c r="BB80" s="201"/>
      <c r="BC80" s="201"/>
      <c r="BD80" s="201"/>
      <c r="BE80" s="201"/>
      <c r="BF80" s="201"/>
      <c r="BG80" s="201"/>
      <c r="BH80" s="201"/>
      <c r="BI80" s="201"/>
      <c r="BJ80" s="157"/>
      <c r="BK80" s="157"/>
      <c r="BL80" s="157"/>
      <c r="BM80" s="157"/>
      <c r="BN80" s="157"/>
      <c r="BO80" s="157"/>
      <c r="BP80" s="157"/>
      <c r="BQ80" s="157"/>
      <c r="BR80" s="157"/>
      <c r="BS80" s="157"/>
      <c r="BT80" s="157"/>
      <c r="BU80" s="157"/>
      <c r="BV80" s="157"/>
      <c r="BW80" s="157"/>
      <c r="BX80" s="157"/>
      <c r="BY80" s="157"/>
      <c r="BZ80" s="157"/>
      <c r="CA80" s="157"/>
      <c r="CB80" s="157"/>
      <c r="CC80" s="157"/>
      <c r="CD80" s="157"/>
      <c r="CE80" s="157"/>
      <c r="CF80" s="157"/>
      <c r="CG80" s="157"/>
      <c r="CH80" s="157"/>
      <c r="CI80" s="157"/>
      <c r="CJ80" s="157"/>
      <c r="CK80" s="157"/>
      <c r="CL80" s="157"/>
      <c r="CM80" s="157"/>
      <c r="CN80" s="157"/>
      <c r="CO80" s="157"/>
      <c r="CP80" s="157"/>
      <c r="CQ80" s="157"/>
      <c r="CR80" s="157"/>
      <c r="CS80" s="157"/>
      <c r="CT80" s="157"/>
      <c r="CU80" s="157"/>
      <c r="CV80" s="157"/>
      <c r="CW80" s="157"/>
      <c r="CX80" s="157"/>
      <c r="CY80" s="157"/>
      <c r="CZ80" s="157"/>
    </row>
    <row r="81" spans="1:104" ht="12.75">
      <c r="A81" s="196"/>
      <c r="B81" s="196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6"/>
      <c r="R81" s="196"/>
      <c r="AA81" s="196"/>
      <c r="AB81" s="196"/>
      <c r="AC81" s="196"/>
      <c r="AD81" s="196"/>
      <c r="AE81" s="196"/>
      <c r="AF81" s="196"/>
      <c r="AG81" s="196"/>
      <c r="AH81" s="196"/>
      <c r="AI81" s="201"/>
      <c r="AJ81" s="201"/>
      <c r="AK81" s="201"/>
      <c r="AL81" s="201"/>
      <c r="AM81" s="201"/>
      <c r="AN81" s="201"/>
      <c r="AO81" s="201"/>
      <c r="AP81" s="201"/>
      <c r="AQ81" s="201"/>
      <c r="AR81" s="201"/>
      <c r="AS81" s="201"/>
      <c r="AT81" s="201"/>
      <c r="AU81" s="201"/>
      <c r="AV81" s="201"/>
      <c r="AW81" s="201"/>
      <c r="AX81" s="201"/>
      <c r="AY81" s="201"/>
      <c r="AZ81" s="201"/>
      <c r="BA81" s="201"/>
      <c r="BB81" s="201"/>
      <c r="BC81" s="201"/>
      <c r="BD81" s="201"/>
      <c r="BE81" s="201"/>
      <c r="BF81" s="201"/>
      <c r="BG81" s="201"/>
      <c r="BH81" s="201"/>
      <c r="BI81" s="201"/>
      <c r="BJ81" s="157"/>
      <c r="BK81" s="157"/>
      <c r="BL81" s="157"/>
      <c r="BM81" s="157"/>
      <c r="BN81" s="157"/>
      <c r="BO81" s="157"/>
      <c r="BP81" s="157"/>
      <c r="BQ81" s="157"/>
      <c r="BR81" s="157"/>
      <c r="BS81" s="157"/>
      <c r="BT81" s="157"/>
      <c r="BU81" s="157"/>
      <c r="BV81" s="157"/>
      <c r="BW81" s="157"/>
      <c r="BX81" s="157"/>
      <c r="BY81" s="157"/>
      <c r="BZ81" s="157"/>
      <c r="CA81" s="157"/>
      <c r="CB81" s="157"/>
      <c r="CC81" s="157"/>
      <c r="CD81" s="157"/>
      <c r="CE81" s="157"/>
      <c r="CF81" s="157"/>
      <c r="CG81" s="157"/>
      <c r="CH81" s="157"/>
      <c r="CI81" s="157"/>
      <c r="CJ81" s="157"/>
      <c r="CK81" s="157"/>
      <c r="CL81" s="157"/>
      <c r="CM81" s="157"/>
      <c r="CN81" s="157"/>
      <c r="CO81" s="157"/>
      <c r="CP81" s="157"/>
      <c r="CQ81" s="157"/>
      <c r="CR81" s="157"/>
      <c r="CS81" s="157"/>
      <c r="CT81" s="157"/>
      <c r="CU81" s="157"/>
      <c r="CV81" s="157"/>
      <c r="CW81" s="157"/>
      <c r="CX81" s="157"/>
      <c r="CY81" s="157"/>
      <c r="CZ81" s="157"/>
    </row>
    <row r="82" spans="1:104" ht="12.75">
      <c r="A82" s="196"/>
      <c r="B82" s="196"/>
      <c r="C82" s="196"/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AA82" s="196"/>
      <c r="AB82" s="196"/>
      <c r="AC82" s="196"/>
      <c r="AD82" s="196"/>
      <c r="AE82" s="196"/>
      <c r="AF82" s="196"/>
      <c r="AG82" s="196"/>
      <c r="AH82" s="196"/>
      <c r="AI82" s="201"/>
      <c r="AJ82" s="201"/>
      <c r="AK82" s="201"/>
      <c r="AL82" s="201"/>
      <c r="AM82" s="201"/>
      <c r="AN82" s="201"/>
      <c r="AO82" s="201"/>
      <c r="AP82" s="201"/>
      <c r="AQ82" s="201"/>
      <c r="AR82" s="201"/>
      <c r="AS82" s="201"/>
      <c r="AT82" s="201"/>
      <c r="AU82" s="201"/>
      <c r="AV82" s="201"/>
      <c r="AW82" s="201"/>
      <c r="AX82" s="201"/>
      <c r="AY82" s="201"/>
      <c r="AZ82" s="201"/>
      <c r="BA82" s="201"/>
      <c r="BB82" s="201"/>
      <c r="BC82" s="201"/>
      <c r="BD82" s="201"/>
      <c r="BE82" s="201"/>
      <c r="BF82" s="201"/>
      <c r="BG82" s="201"/>
      <c r="BH82" s="201"/>
      <c r="BI82" s="201"/>
      <c r="BJ82" s="157"/>
      <c r="BK82" s="157"/>
      <c r="BL82" s="157"/>
      <c r="BM82" s="157"/>
      <c r="BN82" s="157"/>
      <c r="BO82" s="157"/>
      <c r="BP82" s="157"/>
      <c r="BQ82" s="157"/>
      <c r="BR82" s="157"/>
      <c r="BS82" s="157"/>
      <c r="BT82" s="157"/>
      <c r="BU82" s="157"/>
      <c r="BV82" s="157"/>
      <c r="BW82" s="157"/>
      <c r="BX82" s="157"/>
      <c r="BY82" s="157"/>
      <c r="BZ82" s="157"/>
      <c r="CA82" s="157"/>
      <c r="CB82" s="157"/>
      <c r="CC82" s="157"/>
      <c r="CD82" s="157"/>
      <c r="CE82" s="157"/>
      <c r="CF82" s="157"/>
      <c r="CG82" s="157"/>
      <c r="CH82" s="157"/>
      <c r="CI82" s="157"/>
      <c r="CJ82" s="157"/>
      <c r="CK82" s="157"/>
      <c r="CL82" s="157"/>
      <c r="CM82" s="157"/>
      <c r="CN82" s="157"/>
      <c r="CO82" s="157"/>
      <c r="CP82" s="157"/>
      <c r="CQ82" s="157"/>
      <c r="CR82" s="157"/>
      <c r="CS82" s="157"/>
      <c r="CT82" s="157"/>
      <c r="CU82" s="157"/>
      <c r="CV82" s="157"/>
      <c r="CW82" s="157"/>
      <c r="CX82" s="157"/>
      <c r="CY82" s="157"/>
      <c r="CZ82" s="157"/>
    </row>
    <row r="83" spans="1:104" ht="12.75">
      <c r="A83" s="196"/>
      <c r="B83" s="196"/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AA83" s="196"/>
      <c r="AB83" s="196"/>
      <c r="AC83" s="196"/>
      <c r="AD83" s="196"/>
      <c r="AE83" s="196"/>
      <c r="AF83" s="196"/>
      <c r="AG83" s="196"/>
      <c r="AH83" s="196"/>
      <c r="AI83" s="201"/>
      <c r="AJ83" s="201"/>
      <c r="AK83" s="201"/>
      <c r="AL83" s="201"/>
      <c r="AM83" s="201"/>
      <c r="AN83" s="201"/>
      <c r="AO83" s="201"/>
      <c r="AP83" s="201"/>
      <c r="AQ83" s="201"/>
      <c r="AR83" s="201"/>
      <c r="AS83" s="201"/>
      <c r="AT83" s="201"/>
      <c r="AU83" s="201"/>
      <c r="AV83" s="201"/>
      <c r="AW83" s="201"/>
      <c r="AX83" s="201"/>
      <c r="AY83" s="201"/>
      <c r="AZ83" s="201"/>
      <c r="BA83" s="201"/>
      <c r="BB83" s="201"/>
      <c r="BC83" s="201"/>
      <c r="BD83" s="201"/>
      <c r="BE83" s="201"/>
      <c r="BF83" s="201"/>
      <c r="BG83" s="201"/>
      <c r="BH83" s="201"/>
      <c r="BI83" s="201"/>
      <c r="BJ83" s="157"/>
      <c r="BK83" s="157"/>
      <c r="BL83" s="157"/>
      <c r="BM83" s="157"/>
      <c r="BN83" s="157"/>
      <c r="BO83" s="157"/>
      <c r="BP83" s="157"/>
      <c r="BQ83" s="157"/>
      <c r="BR83" s="157"/>
      <c r="BS83" s="157"/>
      <c r="BT83" s="157"/>
      <c r="BU83" s="157"/>
      <c r="BV83" s="157"/>
      <c r="BW83" s="157"/>
      <c r="BX83" s="157"/>
      <c r="BY83" s="157"/>
      <c r="BZ83" s="157"/>
      <c r="CA83" s="157"/>
      <c r="CB83" s="157"/>
      <c r="CC83" s="157"/>
      <c r="CD83" s="157"/>
      <c r="CE83" s="157"/>
      <c r="CF83" s="157"/>
      <c r="CG83" s="157"/>
      <c r="CH83" s="157"/>
      <c r="CI83" s="157"/>
      <c r="CJ83" s="157"/>
      <c r="CK83" s="157"/>
      <c r="CL83" s="157"/>
      <c r="CM83" s="157"/>
      <c r="CN83" s="157"/>
      <c r="CO83" s="157"/>
      <c r="CP83" s="157"/>
      <c r="CQ83" s="157"/>
      <c r="CR83" s="157"/>
      <c r="CS83" s="157"/>
      <c r="CT83" s="157"/>
      <c r="CU83" s="157"/>
      <c r="CV83" s="157"/>
      <c r="CW83" s="157"/>
      <c r="CX83" s="157"/>
      <c r="CY83" s="157"/>
      <c r="CZ83" s="157"/>
    </row>
    <row r="84" spans="1:104" ht="12.75">
      <c r="A84" s="196"/>
      <c r="B84" s="196"/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AA84" s="196"/>
      <c r="AB84" s="196"/>
      <c r="AC84" s="196"/>
      <c r="AD84" s="196"/>
      <c r="AE84" s="196"/>
      <c r="AF84" s="196"/>
      <c r="AG84" s="196"/>
      <c r="AH84" s="196"/>
      <c r="AI84" s="201"/>
      <c r="AJ84" s="201"/>
      <c r="AK84" s="201"/>
      <c r="AL84" s="201"/>
      <c r="AM84" s="201"/>
      <c r="AN84" s="201"/>
      <c r="AO84" s="201"/>
      <c r="AP84" s="201"/>
      <c r="AQ84" s="201"/>
      <c r="AR84" s="201"/>
      <c r="AS84" s="201"/>
      <c r="AT84" s="201"/>
      <c r="AU84" s="201"/>
      <c r="AV84" s="201"/>
      <c r="AW84" s="201"/>
      <c r="AX84" s="201"/>
      <c r="AY84" s="201"/>
      <c r="AZ84" s="201"/>
      <c r="BA84" s="201"/>
      <c r="BB84" s="201"/>
      <c r="BC84" s="201"/>
      <c r="BD84" s="201"/>
      <c r="BE84" s="201"/>
      <c r="BF84" s="201"/>
      <c r="BG84" s="201"/>
      <c r="BH84" s="201"/>
      <c r="BI84" s="201"/>
      <c r="BJ84" s="157"/>
      <c r="BK84" s="157"/>
      <c r="BL84" s="157"/>
      <c r="BM84" s="157"/>
      <c r="BN84" s="157"/>
      <c r="BO84" s="157"/>
      <c r="BP84" s="157"/>
      <c r="BQ84" s="157"/>
      <c r="BR84" s="157"/>
      <c r="BS84" s="157"/>
      <c r="BT84" s="157"/>
      <c r="BU84" s="157"/>
      <c r="BV84" s="157"/>
      <c r="BW84" s="157"/>
      <c r="BX84" s="157"/>
      <c r="BY84" s="157"/>
      <c r="BZ84" s="157"/>
      <c r="CA84" s="157"/>
      <c r="CB84" s="157"/>
      <c r="CC84" s="157"/>
      <c r="CD84" s="157"/>
      <c r="CE84" s="157"/>
      <c r="CF84" s="157"/>
      <c r="CG84" s="157"/>
      <c r="CH84" s="157"/>
      <c r="CI84" s="157"/>
      <c r="CJ84" s="157"/>
      <c r="CK84" s="157"/>
      <c r="CL84" s="157"/>
      <c r="CM84" s="157"/>
      <c r="CN84" s="157"/>
      <c r="CO84" s="157"/>
      <c r="CP84" s="157"/>
      <c r="CQ84" s="157"/>
      <c r="CR84" s="157"/>
      <c r="CS84" s="157"/>
      <c r="CT84" s="157"/>
      <c r="CU84" s="157"/>
      <c r="CV84" s="157"/>
      <c r="CW84" s="157"/>
      <c r="CX84" s="157"/>
      <c r="CY84" s="157"/>
      <c r="CZ84" s="157"/>
    </row>
    <row r="85" spans="1:104" ht="12.75">
      <c r="A85" s="196"/>
      <c r="B85" s="196"/>
      <c r="C85" s="196"/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AA85" s="196"/>
      <c r="AB85" s="196"/>
      <c r="AC85" s="196"/>
      <c r="AD85" s="196"/>
      <c r="AE85" s="196"/>
      <c r="AF85" s="196"/>
      <c r="AG85" s="196"/>
      <c r="AH85" s="196"/>
      <c r="AI85" s="201"/>
      <c r="AJ85" s="201"/>
      <c r="AK85" s="201"/>
      <c r="AL85" s="201"/>
      <c r="AM85" s="201"/>
      <c r="AN85" s="201"/>
      <c r="AO85" s="201"/>
      <c r="AP85" s="201"/>
      <c r="AQ85" s="201"/>
      <c r="AR85" s="201"/>
      <c r="AS85" s="201"/>
      <c r="AT85" s="201"/>
      <c r="AU85" s="201"/>
      <c r="AV85" s="201"/>
      <c r="AW85" s="201"/>
      <c r="AX85" s="201"/>
      <c r="AY85" s="201"/>
      <c r="AZ85" s="201"/>
      <c r="BA85" s="201"/>
      <c r="BB85" s="201"/>
      <c r="BC85" s="201"/>
      <c r="BD85" s="201"/>
      <c r="BE85" s="201"/>
      <c r="BF85" s="201"/>
      <c r="BG85" s="201"/>
      <c r="BH85" s="201"/>
      <c r="BI85" s="201"/>
      <c r="BJ85" s="157"/>
      <c r="BK85" s="157"/>
      <c r="BL85" s="157"/>
      <c r="BM85" s="157"/>
      <c r="BN85" s="157"/>
      <c r="BO85" s="157"/>
      <c r="BP85" s="157"/>
      <c r="BQ85" s="157"/>
      <c r="BR85" s="157"/>
      <c r="BS85" s="157"/>
      <c r="BT85" s="157"/>
      <c r="BU85" s="157"/>
      <c r="BV85" s="157"/>
      <c r="BW85" s="157"/>
      <c r="BX85" s="157"/>
      <c r="BY85" s="157"/>
      <c r="BZ85" s="157"/>
      <c r="CA85" s="157"/>
      <c r="CB85" s="157"/>
      <c r="CC85" s="157"/>
      <c r="CD85" s="157"/>
      <c r="CE85" s="157"/>
      <c r="CF85" s="157"/>
      <c r="CG85" s="157"/>
      <c r="CH85" s="157"/>
      <c r="CI85" s="157"/>
      <c r="CJ85" s="157"/>
      <c r="CK85" s="157"/>
      <c r="CL85" s="157"/>
      <c r="CM85" s="157"/>
      <c r="CN85" s="157"/>
      <c r="CO85" s="157"/>
      <c r="CP85" s="157"/>
      <c r="CQ85" s="157"/>
      <c r="CR85" s="157"/>
      <c r="CS85" s="157"/>
      <c r="CT85" s="157"/>
      <c r="CU85" s="157"/>
      <c r="CV85" s="157"/>
      <c r="CW85" s="157"/>
      <c r="CX85" s="157"/>
      <c r="CY85" s="157"/>
      <c r="CZ85" s="157"/>
    </row>
    <row r="86" spans="1:104" ht="12.75">
      <c r="A86" s="196"/>
      <c r="B86" s="196"/>
      <c r="C86" s="196"/>
      <c r="D86" s="196"/>
      <c r="E86" s="196"/>
      <c r="F86" s="196"/>
      <c r="G86" s="196"/>
      <c r="H86" s="196"/>
      <c r="I86" s="196"/>
      <c r="J86" s="196"/>
      <c r="K86" s="196"/>
      <c r="L86" s="196"/>
      <c r="M86" s="196"/>
      <c r="N86" s="196"/>
      <c r="O86" s="196"/>
      <c r="P86" s="196"/>
      <c r="Q86" s="196"/>
      <c r="R86" s="196"/>
      <c r="AA86" s="196"/>
      <c r="AB86" s="196"/>
      <c r="AC86" s="196"/>
      <c r="AD86" s="196"/>
      <c r="AE86" s="196"/>
      <c r="AF86" s="196"/>
      <c r="AG86" s="196"/>
      <c r="AH86" s="196"/>
      <c r="AI86" s="201"/>
      <c r="AJ86" s="201"/>
      <c r="AK86" s="201"/>
      <c r="AL86" s="201"/>
      <c r="AM86" s="201"/>
      <c r="AN86" s="201"/>
      <c r="AO86" s="201"/>
      <c r="AP86" s="201"/>
      <c r="AQ86" s="201"/>
      <c r="AR86" s="201"/>
      <c r="AS86" s="201"/>
      <c r="AT86" s="201"/>
      <c r="AU86" s="201"/>
      <c r="AV86" s="201"/>
      <c r="AW86" s="201"/>
      <c r="AX86" s="201"/>
      <c r="AY86" s="201"/>
      <c r="AZ86" s="201"/>
      <c r="BA86" s="201"/>
      <c r="BB86" s="201"/>
      <c r="BC86" s="201"/>
      <c r="BD86" s="201"/>
      <c r="BE86" s="201"/>
      <c r="BF86" s="201"/>
      <c r="BG86" s="201"/>
      <c r="BH86" s="201"/>
      <c r="BI86" s="201"/>
      <c r="BJ86" s="157"/>
      <c r="BK86" s="157"/>
      <c r="BL86" s="157"/>
      <c r="BM86" s="157"/>
      <c r="BN86" s="157"/>
      <c r="BO86" s="157"/>
      <c r="BP86" s="157"/>
      <c r="BQ86" s="157"/>
      <c r="BR86" s="157"/>
      <c r="BS86" s="157"/>
      <c r="BT86" s="157"/>
      <c r="BU86" s="157"/>
      <c r="BV86" s="157"/>
      <c r="BW86" s="157"/>
      <c r="BX86" s="157"/>
      <c r="BY86" s="157"/>
      <c r="BZ86" s="157"/>
      <c r="CA86" s="157"/>
      <c r="CB86" s="157"/>
      <c r="CC86" s="157"/>
      <c r="CD86" s="157"/>
      <c r="CE86" s="157"/>
      <c r="CF86" s="157"/>
      <c r="CG86" s="157"/>
      <c r="CH86" s="157"/>
      <c r="CI86" s="157"/>
      <c r="CJ86" s="157"/>
      <c r="CK86" s="157"/>
      <c r="CL86" s="157"/>
      <c r="CM86" s="157"/>
      <c r="CN86" s="157"/>
      <c r="CO86" s="157"/>
      <c r="CP86" s="157"/>
      <c r="CQ86" s="157"/>
      <c r="CR86" s="157"/>
      <c r="CS86" s="157"/>
      <c r="CT86" s="157"/>
      <c r="CU86" s="157"/>
      <c r="CV86" s="157"/>
      <c r="CW86" s="157"/>
      <c r="CX86" s="157"/>
      <c r="CY86" s="157"/>
      <c r="CZ86" s="157"/>
    </row>
    <row r="87" spans="1:104" ht="12.75">
      <c r="A87" s="196"/>
      <c r="B87" s="196"/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AA87" s="196"/>
      <c r="AB87" s="196"/>
      <c r="AC87" s="196"/>
      <c r="AD87" s="196"/>
      <c r="AE87" s="196"/>
      <c r="AF87" s="196"/>
      <c r="AG87" s="196"/>
      <c r="AH87" s="196"/>
      <c r="AI87" s="201"/>
      <c r="AJ87" s="201"/>
      <c r="AK87" s="201"/>
      <c r="AL87" s="201"/>
      <c r="AM87" s="201"/>
      <c r="AN87" s="201"/>
      <c r="AO87" s="201"/>
      <c r="AP87" s="201"/>
      <c r="AQ87" s="201"/>
      <c r="AR87" s="201"/>
      <c r="AS87" s="201"/>
      <c r="AT87" s="201"/>
      <c r="AU87" s="201"/>
      <c r="AV87" s="201"/>
      <c r="AW87" s="201"/>
      <c r="AX87" s="201"/>
      <c r="AY87" s="201"/>
      <c r="AZ87" s="201"/>
      <c r="BA87" s="201"/>
      <c r="BB87" s="201"/>
      <c r="BC87" s="201"/>
      <c r="BD87" s="201"/>
      <c r="BE87" s="201"/>
      <c r="BF87" s="201"/>
      <c r="BG87" s="201"/>
      <c r="BH87" s="201"/>
      <c r="BI87" s="201"/>
      <c r="BJ87" s="157"/>
      <c r="BK87" s="157"/>
      <c r="BL87" s="157"/>
      <c r="BM87" s="157"/>
      <c r="BN87" s="157"/>
      <c r="BO87" s="157"/>
      <c r="BP87" s="157"/>
      <c r="BQ87" s="157"/>
      <c r="BR87" s="157"/>
      <c r="BS87" s="157"/>
      <c r="BT87" s="157"/>
      <c r="BU87" s="157"/>
      <c r="BV87" s="157"/>
      <c r="BW87" s="157"/>
      <c r="BX87" s="157"/>
      <c r="BY87" s="157"/>
      <c r="BZ87" s="157"/>
      <c r="CA87" s="157"/>
      <c r="CB87" s="157"/>
      <c r="CC87" s="157"/>
      <c r="CD87" s="157"/>
      <c r="CE87" s="157"/>
      <c r="CF87" s="157"/>
      <c r="CG87" s="157"/>
      <c r="CH87" s="157"/>
      <c r="CI87" s="157"/>
      <c r="CJ87" s="157"/>
      <c r="CK87" s="157"/>
      <c r="CL87" s="157"/>
      <c r="CM87" s="157"/>
      <c r="CN87" s="157"/>
      <c r="CO87" s="157"/>
      <c r="CP87" s="157"/>
      <c r="CQ87" s="157"/>
      <c r="CR87" s="157"/>
      <c r="CS87" s="157"/>
      <c r="CT87" s="157"/>
      <c r="CU87" s="157"/>
      <c r="CV87" s="157"/>
      <c r="CW87" s="157"/>
      <c r="CX87" s="157"/>
      <c r="CY87" s="157"/>
      <c r="CZ87" s="157"/>
    </row>
    <row r="88" spans="1:104" ht="12.75">
      <c r="A88" s="196"/>
      <c r="B88" s="196"/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AA88" s="196"/>
      <c r="AB88" s="196"/>
      <c r="AC88" s="196"/>
      <c r="AD88" s="196"/>
      <c r="AE88" s="196"/>
      <c r="AF88" s="196"/>
      <c r="AG88" s="196"/>
      <c r="AH88" s="196"/>
      <c r="AI88" s="201"/>
      <c r="AJ88" s="201"/>
      <c r="AK88" s="201"/>
      <c r="AL88" s="201"/>
      <c r="AM88" s="201"/>
      <c r="AN88" s="201"/>
      <c r="AO88" s="201"/>
      <c r="AP88" s="201"/>
      <c r="AQ88" s="201"/>
      <c r="AR88" s="201"/>
      <c r="AS88" s="201"/>
      <c r="AT88" s="201"/>
      <c r="AU88" s="201"/>
      <c r="AV88" s="201"/>
      <c r="AW88" s="201"/>
      <c r="AX88" s="201"/>
      <c r="AY88" s="201"/>
      <c r="AZ88" s="201"/>
      <c r="BA88" s="201"/>
      <c r="BB88" s="201"/>
      <c r="BC88" s="201"/>
      <c r="BD88" s="201"/>
      <c r="BE88" s="201"/>
      <c r="BF88" s="201"/>
      <c r="BG88" s="201"/>
      <c r="BH88" s="201"/>
      <c r="BI88" s="201"/>
      <c r="BJ88" s="157"/>
      <c r="BK88" s="157"/>
      <c r="BL88" s="157"/>
      <c r="BM88" s="157"/>
      <c r="BN88" s="157"/>
      <c r="BO88" s="157"/>
      <c r="BP88" s="157"/>
      <c r="BQ88" s="157"/>
      <c r="BR88" s="157"/>
      <c r="BS88" s="157"/>
      <c r="BT88" s="157"/>
      <c r="BU88" s="157"/>
      <c r="BV88" s="157"/>
      <c r="BW88" s="157"/>
      <c r="BX88" s="157"/>
      <c r="BY88" s="157"/>
      <c r="BZ88" s="157"/>
      <c r="CA88" s="157"/>
      <c r="CB88" s="157"/>
      <c r="CC88" s="157"/>
      <c r="CD88" s="157"/>
      <c r="CE88" s="157"/>
      <c r="CF88" s="157"/>
      <c r="CG88" s="157"/>
      <c r="CH88" s="157"/>
      <c r="CI88" s="157"/>
      <c r="CJ88" s="157"/>
      <c r="CK88" s="157"/>
      <c r="CL88" s="157"/>
      <c r="CM88" s="157"/>
      <c r="CN88" s="157"/>
      <c r="CO88" s="157"/>
      <c r="CP88" s="157"/>
      <c r="CQ88" s="157"/>
      <c r="CR88" s="157"/>
      <c r="CS88" s="157"/>
      <c r="CT88" s="157"/>
      <c r="CU88" s="157"/>
      <c r="CV88" s="157"/>
      <c r="CW88" s="157"/>
      <c r="CX88" s="157"/>
      <c r="CY88" s="157"/>
      <c r="CZ88" s="157"/>
    </row>
    <row r="89" spans="1:104" ht="12.75">
      <c r="A89" s="196"/>
      <c r="B89" s="196"/>
      <c r="C89" s="196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AA89" s="196"/>
      <c r="AB89" s="196"/>
      <c r="AC89" s="196"/>
      <c r="AD89" s="196"/>
      <c r="AE89" s="196"/>
      <c r="AF89" s="196"/>
      <c r="AG89" s="196"/>
      <c r="AH89" s="196"/>
      <c r="AI89" s="201"/>
      <c r="AJ89" s="201"/>
      <c r="AK89" s="201"/>
      <c r="AL89" s="201"/>
      <c r="AM89" s="201"/>
      <c r="AN89" s="201"/>
      <c r="AO89" s="201"/>
      <c r="AP89" s="201"/>
      <c r="AQ89" s="201"/>
      <c r="AR89" s="201"/>
      <c r="AS89" s="201"/>
      <c r="AT89" s="201"/>
      <c r="AU89" s="201"/>
      <c r="AV89" s="201"/>
      <c r="AW89" s="201"/>
      <c r="AX89" s="201"/>
      <c r="AY89" s="201"/>
      <c r="AZ89" s="201"/>
      <c r="BA89" s="201"/>
      <c r="BB89" s="201"/>
      <c r="BC89" s="201"/>
      <c r="BD89" s="201"/>
      <c r="BE89" s="201"/>
      <c r="BF89" s="201"/>
      <c r="BG89" s="201"/>
      <c r="BH89" s="201"/>
      <c r="BI89" s="201"/>
      <c r="BJ89" s="157"/>
      <c r="BK89" s="157"/>
      <c r="BL89" s="157"/>
      <c r="BM89" s="157"/>
      <c r="BN89" s="157"/>
      <c r="BO89" s="157"/>
      <c r="BP89" s="157"/>
      <c r="BQ89" s="157"/>
      <c r="BR89" s="157"/>
      <c r="BS89" s="157"/>
      <c r="BT89" s="157"/>
      <c r="BU89" s="157"/>
      <c r="BV89" s="157"/>
      <c r="BW89" s="157"/>
      <c r="BX89" s="157"/>
      <c r="BY89" s="157"/>
      <c r="BZ89" s="157"/>
      <c r="CA89" s="157"/>
      <c r="CB89" s="157"/>
      <c r="CC89" s="157"/>
      <c r="CD89" s="157"/>
      <c r="CE89" s="157"/>
      <c r="CF89" s="157"/>
      <c r="CG89" s="157"/>
      <c r="CH89" s="157"/>
      <c r="CI89" s="157"/>
      <c r="CJ89" s="157"/>
      <c r="CK89" s="157"/>
      <c r="CL89" s="157"/>
      <c r="CM89" s="157"/>
      <c r="CN89" s="157"/>
      <c r="CO89" s="157"/>
      <c r="CP89" s="157"/>
      <c r="CQ89" s="157"/>
      <c r="CR89" s="157"/>
      <c r="CS89" s="157"/>
      <c r="CT89" s="157"/>
      <c r="CU89" s="157"/>
      <c r="CV89" s="157"/>
      <c r="CW89" s="157"/>
      <c r="CX89" s="157"/>
      <c r="CY89" s="157"/>
      <c r="CZ89" s="157"/>
    </row>
    <row r="90" spans="1:104" ht="12.75">
      <c r="A90" s="196"/>
      <c r="B90" s="196"/>
      <c r="C90" s="196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6"/>
      <c r="AA90" s="196"/>
      <c r="AB90" s="196"/>
      <c r="AC90" s="196"/>
      <c r="AD90" s="196"/>
      <c r="AE90" s="196"/>
      <c r="AF90" s="196"/>
      <c r="AG90" s="196"/>
      <c r="AH90" s="196"/>
      <c r="AI90" s="201"/>
      <c r="AJ90" s="201"/>
      <c r="AK90" s="201"/>
      <c r="AL90" s="201"/>
      <c r="AM90" s="201"/>
      <c r="AN90" s="201"/>
      <c r="AO90" s="201"/>
      <c r="AP90" s="201"/>
      <c r="AQ90" s="201"/>
      <c r="AR90" s="201"/>
      <c r="AS90" s="201"/>
      <c r="AT90" s="201"/>
      <c r="AU90" s="201"/>
      <c r="AV90" s="201"/>
      <c r="AW90" s="201"/>
      <c r="AX90" s="201"/>
      <c r="AY90" s="201"/>
      <c r="AZ90" s="201"/>
      <c r="BA90" s="201"/>
      <c r="BB90" s="201"/>
      <c r="BC90" s="201"/>
      <c r="BD90" s="201"/>
      <c r="BE90" s="201"/>
      <c r="BF90" s="201"/>
      <c r="BG90" s="201"/>
      <c r="BH90" s="201"/>
      <c r="BI90" s="201"/>
      <c r="BJ90" s="157"/>
      <c r="BK90" s="157"/>
      <c r="BL90" s="157"/>
      <c r="BM90" s="157"/>
      <c r="BN90" s="157"/>
      <c r="BO90" s="157"/>
      <c r="BP90" s="157"/>
      <c r="BQ90" s="157"/>
      <c r="BR90" s="157"/>
      <c r="BS90" s="157"/>
      <c r="BT90" s="157"/>
      <c r="BU90" s="157"/>
      <c r="BV90" s="157"/>
      <c r="BW90" s="157"/>
      <c r="BX90" s="157"/>
      <c r="BY90" s="157"/>
      <c r="BZ90" s="157"/>
      <c r="CA90" s="157"/>
      <c r="CB90" s="157"/>
      <c r="CC90" s="157"/>
      <c r="CD90" s="157"/>
      <c r="CE90" s="157"/>
      <c r="CF90" s="157"/>
      <c r="CG90" s="157"/>
      <c r="CH90" s="157"/>
      <c r="CI90" s="157"/>
      <c r="CJ90" s="157"/>
      <c r="CK90" s="157"/>
      <c r="CL90" s="157"/>
      <c r="CM90" s="157"/>
      <c r="CN90" s="157"/>
      <c r="CO90" s="157"/>
      <c r="CP90" s="157"/>
      <c r="CQ90" s="157"/>
      <c r="CR90" s="157"/>
      <c r="CS90" s="157"/>
      <c r="CT90" s="157"/>
      <c r="CU90" s="157"/>
      <c r="CV90" s="157"/>
      <c r="CW90" s="157"/>
      <c r="CX90" s="157"/>
      <c r="CY90" s="157"/>
      <c r="CZ90" s="157"/>
    </row>
    <row r="91" spans="1:104" ht="12.75">
      <c r="A91" s="196"/>
      <c r="B91" s="196"/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AA91" s="196"/>
      <c r="AB91" s="196"/>
      <c r="AC91" s="196"/>
      <c r="AD91" s="196"/>
      <c r="AE91" s="196"/>
      <c r="AF91" s="196"/>
      <c r="AG91" s="196"/>
      <c r="AH91" s="196"/>
      <c r="AI91" s="201"/>
      <c r="AJ91" s="201"/>
      <c r="AK91" s="201"/>
      <c r="AL91" s="201"/>
      <c r="AM91" s="201"/>
      <c r="AN91" s="201"/>
      <c r="AO91" s="201"/>
      <c r="AP91" s="201"/>
      <c r="AQ91" s="201"/>
      <c r="AR91" s="201"/>
      <c r="AS91" s="201"/>
      <c r="AT91" s="201"/>
      <c r="AU91" s="201"/>
      <c r="AV91" s="201"/>
      <c r="AW91" s="201"/>
      <c r="AX91" s="201"/>
      <c r="AY91" s="201"/>
      <c r="AZ91" s="201"/>
      <c r="BA91" s="201"/>
      <c r="BB91" s="201"/>
      <c r="BC91" s="201"/>
      <c r="BD91" s="201"/>
      <c r="BE91" s="201"/>
      <c r="BF91" s="201"/>
      <c r="BG91" s="201"/>
      <c r="BH91" s="201"/>
      <c r="BI91" s="201"/>
      <c r="BJ91" s="157"/>
      <c r="BK91" s="157"/>
      <c r="BL91" s="157"/>
      <c r="BM91" s="157"/>
      <c r="BN91" s="157"/>
      <c r="BO91" s="157"/>
      <c r="BP91" s="157"/>
      <c r="BQ91" s="157"/>
      <c r="BR91" s="157"/>
      <c r="BS91" s="157"/>
      <c r="BT91" s="157"/>
      <c r="BU91" s="157"/>
      <c r="BV91" s="157"/>
      <c r="BW91" s="157"/>
      <c r="BX91" s="157"/>
      <c r="BY91" s="157"/>
      <c r="BZ91" s="157"/>
      <c r="CA91" s="157"/>
      <c r="CB91" s="157"/>
      <c r="CC91" s="157"/>
      <c r="CD91" s="157"/>
      <c r="CE91" s="157"/>
      <c r="CF91" s="157"/>
      <c r="CG91" s="157"/>
      <c r="CH91" s="157"/>
      <c r="CI91" s="157"/>
      <c r="CJ91" s="157"/>
      <c r="CK91" s="157"/>
      <c r="CL91" s="157"/>
      <c r="CM91" s="157"/>
      <c r="CN91" s="157"/>
      <c r="CO91" s="157"/>
      <c r="CP91" s="157"/>
      <c r="CQ91" s="157"/>
      <c r="CR91" s="157"/>
      <c r="CS91" s="157"/>
      <c r="CT91" s="157"/>
      <c r="CU91" s="157"/>
      <c r="CV91" s="157"/>
      <c r="CW91" s="157"/>
      <c r="CX91" s="157"/>
      <c r="CY91" s="157"/>
      <c r="CZ91" s="157"/>
    </row>
    <row r="92" spans="1:104" ht="12.75">
      <c r="A92" s="196"/>
      <c r="B92" s="196"/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AA92" s="196"/>
      <c r="AB92" s="196"/>
      <c r="AC92" s="196"/>
      <c r="AD92" s="196"/>
      <c r="AE92" s="196"/>
      <c r="AF92" s="196"/>
      <c r="AG92" s="196"/>
      <c r="AH92" s="196"/>
      <c r="AI92" s="201"/>
      <c r="AJ92" s="201"/>
      <c r="AK92" s="201"/>
      <c r="AL92" s="201"/>
      <c r="AM92" s="201"/>
      <c r="AN92" s="201"/>
      <c r="AO92" s="201"/>
      <c r="AP92" s="201"/>
      <c r="AQ92" s="201"/>
      <c r="AR92" s="201"/>
      <c r="AS92" s="201"/>
      <c r="AT92" s="201"/>
      <c r="AU92" s="201"/>
      <c r="AV92" s="201"/>
      <c r="AW92" s="201"/>
      <c r="AX92" s="201"/>
      <c r="AY92" s="201"/>
      <c r="AZ92" s="201"/>
      <c r="BA92" s="201"/>
      <c r="BB92" s="201"/>
      <c r="BC92" s="201"/>
      <c r="BD92" s="201"/>
      <c r="BE92" s="201"/>
      <c r="BF92" s="201"/>
      <c r="BG92" s="201"/>
      <c r="BH92" s="201"/>
      <c r="BI92" s="201"/>
      <c r="BJ92" s="157"/>
      <c r="BK92" s="157"/>
      <c r="BL92" s="157"/>
      <c r="BM92" s="157"/>
      <c r="BN92" s="157"/>
      <c r="BO92" s="157"/>
      <c r="BP92" s="157"/>
      <c r="BQ92" s="157"/>
      <c r="BR92" s="157"/>
      <c r="BS92" s="157"/>
      <c r="BT92" s="157"/>
      <c r="BU92" s="157"/>
      <c r="BV92" s="157"/>
      <c r="BW92" s="157"/>
      <c r="BX92" s="157"/>
      <c r="BY92" s="157"/>
      <c r="BZ92" s="157"/>
      <c r="CA92" s="157"/>
      <c r="CB92" s="157"/>
      <c r="CC92" s="157"/>
      <c r="CD92" s="157"/>
      <c r="CE92" s="157"/>
      <c r="CF92" s="157"/>
      <c r="CG92" s="157"/>
      <c r="CH92" s="157"/>
      <c r="CI92" s="157"/>
      <c r="CJ92" s="157"/>
      <c r="CK92" s="157"/>
      <c r="CL92" s="157"/>
      <c r="CM92" s="157"/>
      <c r="CN92" s="157"/>
      <c r="CO92" s="157"/>
      <c r="CP92" s="157"/>
      <c r="CQ92" s="157"/>
      <c r="CR92" s="157"/>
      <c r="CS92" s="157"/>
      <c r="CT92" s="157"/>
      <c r="CU92" s="157"/>
      <c r="CV92" s="157"/>
      <c r="CW92" s="157"/>
      <c r="CX92" s="157"/>
      <c r="CY92" s="157"/>
      <c r="CZ92" s="157"/>
    </row>
    <row r="93" spans="1:104" ht="12.75">
      <c r="A93" s="196"/>
      <c r="B93" s="196"/>
      <c r="C93" s="196"/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AA93" s="196"/>
      <c r="AB93" s="196"/>
      <c r="AC93" s="196"/>
      <c r="AD93" s="196"/>
      <c r="AE93" s="196"/>
      <c r="AF93" s="196"/>
      <c r="AG93" s="196"/>
      <c r="AH93" s="196"/>
      <c r="AI93" s="201"/>
      <c r="AJ93" s="201"/>
      <c r="AK93" s="201"/>
      <c r="AL93" s="201"/>
      <c r="AM93" s="201"/>
      <c r="AN93" s="201"/>
      <c r="AO93" s="201"/>
      <c r="AP93" s="201"/>
      <c r="AQ93" s="201"/>
      <c r="AR93" s="201"/>
      <c r="AS93" s="201"/>
      <c r="AT93" s="201"/>
      <c r="AU93" s="201"/>
      <c r="AV93" s="201"/>
      <c r="AW93" s="201"/>
      <c r="AX93" s="201"/>
      <c r="AY93" s="201"/>
      <c r="AZ93" s="201"/>
      <c r="BA93" s="201"/>
      <c r="BB93" s="201"/>
      <c r="BC93" s="201"/>
      <c r="BD93" s="201"/>
      <c r="BE93" s="201"/>
      <c r="BF93" s="201"/>
      <c r="BG93" s="201"/>
      <c r="BH93" s="201"/>
      <c r="BI93" s="201"/>
      <c r="BJ93" s="157"/>
      <c r="BK93" s="157"/>
      <c r="BL93" s="157"/>
      <c r="BM93" s="157"/>
      <c r="BN93" s="157"/>
      <c r="BO93" s="157"/>
      <c r="BP93" s="157"/>
      <c r="BQ93" s="157"/>
      <c r="BR93" s="157"/>
      <c r="BS93" s="157"/>
      <c r="BT93" s="157"/>
      <c r="BU93" s="157"/>
      <c r="BV93" s="157"/>
      <c r="BW93" s="157"/>
      <c r="BX93" s="157"/>
      <c r="BY93" s="157"/>
      <c r="BZ93" s="157"/>
      <c r="CA93" s="157"/>
      <c r="CB93" s="157"/>
      <c r="CC93" s="157"/>
      <c r="CD93" s="157"/>
      <c r="CE93" s="157"/>
      <c r="CF93" s="157"/>
      <c r="CG93" s="157"/>
      <c r="CH93" s="157"/>
      <c r="CI93" s="157"/>
      <c r="CJ93" s="157"/>
      <c r="CK93" s="157"/>
      <c r="CL93" s="157"/>
      <c r="CM93" s="157"/>
      <c r="CN93" s="157"/>
      <c r="CO93" s="157"/>
      <c r="CP93" s="157"/>
      <c r="CQ93" s="157"/>
      <c r="CR93" s="157"/>
      <c r="CS93" s="157"/>
      <c r="CT93" s="157"/>
      <c r="CU93" s="157"/>
      <c r="CV93" s="157"/>
      <c r="CW93" s="157"/>
      <c r="CX93" s="157"/>
      <c r="CY93" s="157"/>
      <c r="CZ93" s="157"/>
    </row>
    <row r="94" spans="1:104" ht="12.75">
      <c r="A94" s="196"/>
      <c r="B94" s="196"/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AA94" s="196"/>
      <c r="AB94" s="196"/>
      <c r="AC94" s="196"/>
      <c r="AD94" s="196"/>
      <c r="AE94" s="196"/>
      <c r="AF94" s="196"/>
      <c r="AG94" s="196"/>
      <c r="AH94" s="196"/>
      <c r="AI94" s="201"/>
      <c r="AJ94" s="201"/>
      <c r="AK94" s="201"/>
      <c r="AL94" s="201"/>
      <c r="AM94" s="201"/>
      <c r="AN94" s="201"/>
      <c r="AO94" s="201"/>
      <c r="AP94" s="201"/>
      <c r="AQ94" s="201"/>
      <c r="AR94" s="201"/>
      <c r="AS94" s="201"/>
      <c r="AT94" s="201"/>
      <c r="AU94" s="201"/>
      <c r="AV94" s="201"/>
      <c r="AW94" s="201"/>
      <c r="AX94" s="201"/>
      <c r="AY94" s="201"/>
      <c r="AZ94" s="201"/>
      <c r="BA94" s="201"/>
      <c r="BB94" s="201"/>
      <c r="BC94" s="201"/>
      <c r="BD94" s="201"/>
      <c r="BE94" s="201"/>
      <c r="BF94" s="201"/>
      <c r="BG94" s="201"/>
      <c r="BH94" s="201"/>
      <c r="BI94" s="201"/>
      <c r="BJ94" s="157"/>
      <c r="BK94" s="157"/>
      <c r="BL94" s="157"/>
      <c r="BM94" s="157"/>
      <c r="BN94" s="157"/>
      <c r="BO94" s="157"/>
      <c r="BP94" s="157"/>
      <c r="BQ94" s="157"/>
      <c r="BR94" s="157"/>
      <c r="BS94" s="157"/>
      <c r="BT94" s="157"/>
      <c r="BU94" s="157"/>
      <c r="BV94" s="157"/>
      <c r="BW94" s="157"/>
      <c r="BX94" s="157"/>
      <c r="BY94" s="157"/>
      <c r="BZ94" s="157"/>
      <c r="CA94" s="157"/>
      <c r="CB94" s="157"/>
      <c r="CC94" s="157"/>
      <c r="CD94" s="157"/>
      <c r="CE94" s="157"/>
      <c r="CF94" s="157"/>
      <c r="CG94" s="157"/>
      <c r="CH94" s="157"/>
      <c r="CI94" s="157"/>
      <c r="CJ94" s="157"/>
      <c r="CK94" s="157"/>
      <c r="CL94" s="157"/>
      <c r="CM94" s="157"/>
      <c r="CN94" s="157"/>
      <c r="CO94" s="157"/>
      <c r="CP94" s="157"/>
      <c r="CQ94" s="157"/>
      <c r="CR94" s="157"/>
      <c r="CS94" s="157"/>
      <c r="CT94" s="157"/>
      <c r="CU94" s="157"/>
      <c r="CV94" s="157"/>
      <c r="CW94" s="157"/>
      <c r="CX94" s="157"/>
      <c r="CY94" s="157"/>
      <c r="CZ94" s="157"/>
    </row>
    <row r="95" spans="1:104" ht="12.75">
      <c r="A95" s="196"/>
      <c r="B95" s="196"/>
      <c r="C95" s="196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AA95" s="196"/>
      <c r="AB95" s="196"/>
      <c r="AC95" s="196"/>
      <c r="AD95" s="196"/>
      <c r="AE95" s="196"/>
      <c r="AF95" s="196"/>
      <c r="AG95" s="196"/>
      <c r="AH95" s="196"/>
      <c r="AI95" s="201"/>
      <c r="AJ95" s="201"/>
      <c r="AK95" s="201"/>
      <c r="AL95" s="201"/>
      <c r="AM95" s="201"/>
      <c r="AN95" s="201"/>
      <c r="AO95" s="201"/>
      <c r="AP95" s="201"/>
      <c r="AQ95" s="201"/>
      <c r="AR95" s="201"/>
      <c r="AS95" s="201"/>
      <c r="AT95" s="201"/>
      <c r="AU95" s="201"/>
      <c r="AV95" s="201"/>
      <c r="AW95" s="201"/>
      <c r="AX95" s="201"/>
      <c r="AY95" s="201"/>
      <c r="AZ95" s="201"/>
      <c r="BA95" s="201"/>
      <c r="BB95" s="201"/>
      <c r="BC95" s="201"/>
      <c r="BD95" s="201"/>
      <c r="BE95" s="201"/>
      <c r="BF95" s="201"/>
      <c r="BG95" s="201"/>
      <c r="BH95" s="201"/>
      <c r="BI95" s="201"/>
      <c r="BJ95" s="157"/>
      <c r="BK95" s="157"/>
      <c r="BL95" s="157"/>
      <c r="BM95" s="157"/>
      <c r="BN95" s="157"/>
      <c r="BO95" s="157"/>
      <c r="BP95" s="157"/>
      <c r="BQ95" s="157"/>
      <c r="BR95" s="157"/>
      <c r="BS95" s="157"/>
      <c r="BT95" s="157"/>
      <c r="BU95" s="157"/>
      <c r="BV95" s="157"/>
      <c r="BW95" s="157"/>
      <c r="BX95" s="157"/>
      <c r="BY95" s="157"/>
      <c r="BZ95" s="157"/>
      <c r="CA95" s="157"/>
      <c r="CB95" s="157"/>
      <c r="CC95" s="157"/>
      <c r="CD95" s="157"/>
      <c r="CE95" s="157"/>
      <c r="CF95" s="157"/>
      <c r="CG95" s="157"/>
      <c r="CH95" s="157"/>
      <c r="CI95" s="157"/>
      <c r="CJ95" s="157"/>
      <c r="CK95" s="157"/>
      <c r="CL95" s="157"/>
      <c r="CM95" s="157"/>
      <c r="CN95" s="157"/>
      <c r="CO95" s="157"/>
      <c r="CP95" s="157"/>
      <c r="CQ95" s="157"/>
      <c r="CR95" s="157"/>
      <c r="CS95" s="157"/>
      <c r="CT95" s="157"/>
      <c r="CU95" s="157"/>
      <c r="CV95" s="157"/>
      <c r="CW95" s="157"/>
      <c r="CX95" s="157"/>
      <c r="CY95" s="157"/>
      <c r="CZ95" s="157"/>
    </row>
    <row r="96" spans="1:104" ht="12.75">
      <c r="A96" s="196"/>
      <c r="B96" s="196"/>
      <c r="C96" s="196"/>
      <c r="D96" s="196"/>
      <c r="E96" s="196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6"/>
      <c r="R96" s="196"/>
      <c r="AA96" s="196"/>
      <c r="AB96" s="196"/>
      <c r="AC96" s="196"/>
      <c r="AD96" s="196"/>
      <c r="AE96" s="196"/>
      <c r="AF96" s="196"/>
      <c r="AG96" s="196"/>
      <c r="AH96" s="196"/>
      <c r="AI96" s="201"/>
      <c r="AJ96" s="201"/>
      <c r="AK96" s="201"/>
      <c r="AL96" s="201"/>
      <c r="AM96" s="201"/>
      <c r="AN96" s="201"/>
      <c r="AO96" s="201"/>
      <c r="AP96" s="201"/>
      <c r="AQ96" s="201"/>
      <c r="AR96" s="201"/>
      <c r="AS96" s="201"/>
      <c r="AT96" s="201"/>
      <c r="AU96" s="201"/>
      <c r="AV96" s="201"/>
      <c r="AW96" s="201"/>
      <c r="AX96" s="201"/>
      <c r="AY96" s="201"/>
      <c r="AZ96" s="201"/>
      <c r="BA96" s="201"/>
      <c r="BB96" s="201"/>
      <c r="BC96" s="201"/>
      <c r="BD96" s="201"/>
      <c r="BE96" s="201"/>
      <c r="BF96" s="201"/>
      <c r="BG96" s="201"/>
      <c r="BH96" s="201"/>
      <c r="BI96" s="201"/>
      <c r="BJ96" s="157"/>
      <c r="BK96" s="157"/>
      <c r="BL96" s="157"/>
      <c r="BM96" s="157"/>
      <c r="BN96" s="157"/>
      <c r="BO96" s="157"/>
      <c r="BP96" s="157"/>
      <c r="BQ96" s="157"/>
      <c r="BR96" s="157"/>
      <c r="BS96" s="157"/>
      <c r="BT96" s="157"/>
      <c r="BU96" s="157"/>
      <c r="BV96" s="157"/>
      <c r="BW96" s="157"/>
      <c r="BX96" s="157"/>
      <c r="BY96" s="157"/>
      <c r="BZ96" s="157"/>
      <c r="CA96" s="157"/>
      <c r="CB96" s="157"/>
      <c r="CC96" s="157"/>
      <c r="CD96" s="157"/>
      <c r="CE96" s="157"/>
      <c r="CF96" s="157"/>
      <c r="CG96" s="157"/>
      <c r="CH96" s="157"/>
      <c r="CI96" s="157"/>
      <c r="CJ96" s="157"/>
      <c r="CK96" s="157"/>
      <c r="CL96" s="157"/>
      <c r="CM96" s="157"/>
      <c r="CN96" s="157"/>
      <c r="CO96" s="157"/>
      <c r="CP96" s="157"/>
      <c r="CQ96" s="157"/>
      <c r="CR96" s="157"/>
      <c r="CS96" s="157"/>
      <c r="CT96" s="157"/>
      <c r="CU96" s="157"/>
      <c r="CV96" s="157"/>
      <c r="CW96" s="157"/>
      <c r="CX96" s="157"/>
      <c r="CY96" s="157"/>
      <c r="CZ96" s="157"/>
    </row>
    <row r="97" spans="1:104" ht="12.75">
      <c r="A97" s="196"/>
      <c r="B97" s="196"/>
      <c r="C97" s="196"/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196"/>
      <c r="Q97" s="196"/>
      <c r="R97" s="196"/>
      <c r="AA97" s="196"/>
      <c r="AB97" s="196"/>
      <c r="AC97" s="196"/>
      <c r="AD97" s="196"/>
      <c r="AE97" s="196"/>
      <c r="AF97" s="196"/>
      <c r="AG97" s="196"/>
      <c r="AH97" s="196"/>
      <c r="AI97" s="201"/>
      <c r="AJ97" s="201"/>
      <c r="AK97" s="201"/>
      <c r="AL97" s="201"/>
      <c r="AM97" s="201"/>
      <c r="AN97" s="201"/>
      <c r="AO97" s="201"/>
      <c r="AP97" s="201"/>
      <c r="AQ97" s="201"/>
      <c r="AR97" s="201"/>
      <c r="AS97" s="201"/>
      <c r="AT97" s="201"/>
      <c r="AU97" s="201"/>
      <c r="AV97" s="201"/>
      <c r="AW97" s="201"/>
      <c r="AX97" s="201"/>
      <c r="AY97" s="201"/>
      <c r="AZ97" s="201"/>
      <c r="BA97" s="201"/>
      <c r="BB97" s="201"/>
      <c r="BC97" s="201"/>
      <c r="BD97" s="201"/>
      <c r="BE97" s="201"/>
      <c r="BF97" s="201"/>
      <c r="BG97" s="201"/>
      <c r="BH97" s="201"/>
      <c r="BI97" s="201"/>
      <c r="BJ97" s="157"/>
      <c r="BK97" s="157"/>
      <c r="BL97" s="157"/>
      <c r="BM97" s="157"/>
      <c r="BN97" s="157"/>
      <c r="BO97" s="157"/>
      <c r="BP97" s="157"/>
      <c r="BQ97" s="157"/>
      <c r="BR97" s="157"/>
      <c r="BS97" s="157"/>
      <c r="BT97" s="157"/>
      <c r="BU97" s="157"/>
      <c r="BV97" s="157"/>
      <c r="BW97" s="157"/>
      <c r="BX97" s="157"/>
      <c r="BY97" s="157"/>
      <c r="BZ97" s="157"/>
      <c r="CA97" s="157"/>
      <c r="CB97" s="157"/>
      <c r="CC97" s="157"/>
      <c r="CD97" s="157"/>
      <c r="CE97" s="157"/>
      <c r="CF97" s="157"/>
      <c r="CG97" s="157"/>
      <c r="CH97" s="157"/>
      <c r="CI97" s="157"/>
      <c r="CJ97" s="157"/>
      <c r="CK97" s="157"/>
      <c r="CL97" s="157"/>
      <c r="CM97" s="157"/>
      <c r="CN97" s="157"/>
      <c r="CO97" s="157"/>
      <c r="CP97" s="157"/>
      <c r="CQ97" s="157"/>
      <c r="CR97" s="157"/>
      <c r="CS97" s="157"/>
      <c r="CT97" s="157"/>
      <c r="CU97" s="157"/>
      <c r="CV97" s="157"/>
      <c r="CW97" s="157"/>
      <c r="CX97" s="157"/>
      <c r="CY97" s="157"/>
      <c r="CZ97" s="157"/>
    </row>
    <row r="98" spans="1:104" ht="12.75">
      <c r="A98" s="196"/>
      <c r="B98" s="196"/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6"/>
      <c r="R98" s="196"/>
      <c r="AA98" s="196"/>
      <c r="AB98" s="196"/>
      <c r="AC98" s="196"/>
      <c r="AD98" s="196"/>
      <c r="AE98" s="196"/>
      <c r="AF98" s="196"/>
      <c r="AG98" s="196"/>
      <c r="AH98" s="196"/>
      <c r="AI98" s="201"/>
      <c r="AJ98" s="201"/>
      <c r="AK98" s="201"/>
      <c r="AL98" s="201"/>
      <c r="AM98" s="201"/>
      <c r="AN98" s="201"/>
      <c r="AO98" s="201"/>
      <c r="AP98" s="201"/>
      <c r="AQ98" s="201"/>
      <c r="AR98" s="201"/>
      <c r="AS98" s="201"/>
      <c r="AT98" s="201"/>
      <c r="AU98" s="201"/>
      <c r="AV98" s="201"/>
      <c r="AW98" s="201"/>
      <c r="AX98" s="201"/>
      <c r="AY98" s="201"/>
      <c r="AZ98" s="201"/>
      <c r="BA98" s="201"/>
      <c r="BB98" s="201"/>
      <c r="BC98" s="201"/>
      <c r="BD98" s="201"/>
      <c r="BE98" s="201"/>
      <c r="BF98" s="201"/>
      <c r="BG98" s="201"/>
      <c r="BH98" s="201"/>
      <c r="BI98" s="201"/>
      <c r="BJ98" s="157"/>
      <c r="BK98" s="157"/>
      <c r="BL98" s="157"/>
      <c r="BM98" s="157"/>
      <c r="BN98" s="157"/>
      <c r="BO98" s="157"/>
      <c r="BP98" s="157"/>
      <c r="BQ98" s="157"/>
      <c r="BR98" s="157"/>
      <c r="BS98" s="157"/>
      <c r="BT98" s="157"/>
      <c r="BU98" s="157"/>
      <c r="BV98" s="157"/>
      <c r="BW98" s="157"/>
      <c r="BX98" s="157"/>
      <c r="BY98" s="157"/>
      <c r="BZ98" s="157"/>
      <c r="CA98" s="157"/>
      <c r="CB98" s="157"/>
      <c r="CC98" s="157"/>
      <c r="CD98" s="157"/>
      <c r="CE98" s="157"/>
      <c r="CF98" s="157"/>
      <c r="CG98" s="157"/>
      <c r="CH98" s="157"/>
      <c r="CI98" s="157"/>
      <c r="CJ98" s="157"/>
      <c r="CK98" s="157"/>
      <c r="CL98" s="157"/>
      <c r="CM98" s="157"/>
      <c r="CN98" s="157"/>
      <c r="CO98" s="157"/>
      <c r="CP98" s="157"/>
      <c r="CQ98" s="157"/>
      <c r="CR98" s="157"/>
      <c r="CS98" s="157"/>
      <c r="CT98" s="157"/>
      <c r="CU98" s="157"/>
      <c r="CV98" s="157"/>
      <c r="CW98" s="157"/>
      <c r="CX98" s="157"/>
      <c r="CY98" s="157"/>
      <c r="CZ98" s="157"/>
    </row>
    <row r="99" spans="1:104" ht="12.75">
      <c r="A99" s="196"/>
      <c r="B99" s="196"/>
      <c r="C99" s="196"/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AA99" s="196"/>
      <c r="AB99" s="196"/>
      <c r="AC99" s="196"/>
      <c r="AD99" s="196"/>
      <c r="AE99" s="196"/>
      <c r="AF99" s="196"/>
      <c r="AG99" s="196"/>
      <c r="AH99" s="196"/>
      <c r="AI99" s="201"/>
      <c r="AJ99" s="201"/>
      <c r="AK99" s="201"/>
      <c r="AL99" s="201"/>
      <c r="AM99" s="201"/>
      <c r="AN99" s="201"/>
      <c r="AO99" s="201"/>
      <c r="AP99" s="201"/>
      <c r="AQ99" s="201"/>
      <c r="AR99" s="201"/>
      <c r="AS99" s="201"/>
      <c r="AT99" s="201"/>
      <c r="AU99" s="201"/>
      <c r="AV99" s="201"/>
      <c r="AW99" s="201"/>
      <c r="AX99" s="201"/>
      <c r="AY99" s="201"/>
      <c r="AZ99" s="201"/>
      <c r="BA99" s="201"/>
      <c r="BB99" s="201"/>
      <c r="BC99" s="201"/>
      <c r="BD99" s="201"/>
      <c r="BE99" s="201"/>
      <c r="BF99" s="201"/>
      <c r="BG99" s="201"/>
      <c r="BH99" s="201"/>
      <c r="BI99" s="201"/>
      <c r="BJ99" s="157"/>
      <c r="BK99" s="157"/>
      <c r="BL99" s="157"/>
      <c r="BM99" s="157"/>
      <c r="BN99" s="157"/>
      <c r="BO99" s="157"/>
      <c r="BP99" s="157"/>
      <c r="BQ99" s="157"/>
      <c r="BR99" s="157"/>
      <c r="BS99" s="157"/>
      <c r="BT99" s="157"/>
      <c r="BU99" s="157"/>
      <c r="BV99" s="157"/>
      <c r="BW99" s="157"/>
      <c r="BX99" s="157"/>
      <c r="BY99" s="157"/>
      <c r="BZ99" s="157"/>
      <c r="CA99" s="157"/>
      <c r="CB99" s="157"/>
      <c r="CC99" s="157"/>
      <c r="CD99" s="157"/>
      <c r="CE99" s="157"/>
      <c r="CF99" s="157"/>
      <c r="CG99" s="157"/>
      <c r="CH99" s="157"/>
      <c r="CI99" s="157"/>
      <c r="CJ99" s="157"/>
      <c r="CK99" s="157"/>
      <c r="CL99" s="157"/>
      <c r="CM99" s="157"/>
      <c r="CN99" s="157"/>
      <c r="CO99" s="157"/>
      <c r="CP99" s="157"/>
      <c r="CQ99" s="157"/>
      <c r="CR99" s="157"/>
      <c r="CS99" s="157"/>
      <c r="CT99" s="157"/>
      <c r="CU99" s="157"/>
      <c r="CV99" s="157"/>
      <c r="CW99" s="157"/>
      <c r="CX99" s="157"/>
      <c r="CY99" s="157"/>
      <c r="CZ99" s="157"/>
    </row>
    <row r="100" spans="1:104" ht="12.75">
      <c r="A100" s="196"/>
      <c r="B100" s="196"/>
      <c r="C100" s="196"/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N100" s="196"/>
      <c r="O100" s="196"/>
      <c r="P100" s="196"/>
      <c r="Q100" s="196"/>
      <c r="R100" s="196"/>
      <c r="AA100" s="196"/>
      <c r="AB100" s="196"/>
      <c r="AC100" s="196"/>
      <c r="AD100" s="196"/>
      <c r="AE100" s="196"/>
      <c r="AF100" s="196"/>
      <c r="AG100" s="196"/>
      <c r="AH100" s="196"/>
      <c r="AI100" s="201"/>
      <c r="AJ100" s="201"/>
      <c r="AK100" s="201"/>
      <c r="AL100" s="201"/>
      <c r="AM100" s="201"/>
      <c r="AN100" s="201"/>
      <c r="AO100" s="201"/>
      <c r="AP100" s="201"/>
      <c r="AQ100" s="201"/>
      <c r="AR100" s="201"/>
      <c r="AS100" s="201"/>
      <c r="AT100" s="201"/>
      <c r="AU100" s="201"/>
      <c r="AV100" s="201"/>
      <c r="AW100" s="201"/>
      <c r="AX100" s="201"/>
      <c r="AY100" s="201"/>
      <c r="AZ100" s="201"/>
      <c r="BA100" s="201"/>
      <c r="BB100" s="201"/>
      <c r="BC100" s="201"/>
      <c r="BD100" s="201"/>
      <c r="BE100" s="201"/>
      <c r="BF100" s="201"/>
      <c r="BG100" s="201"/>
      <c r="BH100" s="201"/>
      <c r="BI100" s="201"/>
      <c r="BJ100" s="157"/>
      <c r="BK100" s="157"/>
      <c r="BL100" s="157"/>
      <c r="BM100" s="157"/>
      <c r="BN100" s="157"/>
      <c r="BO100" s="157"/>
      <c r="BP100" s="157"/>
      <c r="BQ100" s="157"/>
      <c r="BR100" s="157"/>
      <c r="BS100" s="157"/>
      <c r="BT100" s="157"/>
      <c r="BU100" s="157"/>
      <c r="BV100" s="157"/>
      <c r="BW100" s="157"/>
      <c r="BX100" s="157"/>
      <c r="BY100" s="157"/>
      <c r="BZ100" s="157"/>
      <c r="CA100" s="157"/>
      <c r="CB100" s="157"/>
      <c r="CC100" s="157"/>
      <c r="CD100" s="157"/>
      <c r="CE100" s="157"/>
      <c r="CF100" s="157"/>
      <c r="CG100" s="157"/>
      <c r="CH100" s="157"/>
      <c r="CI100" s="157"/>
      <c r="CJ100" s="157"/>
      <c r="CK100" s="157"/>
      <c r="CL100" s="157"/>
      <c r="CM100" s="157"/>
      <c r="CN100" s="157"/>
      <c r="CO100" s="157"/>
      <c r="CP100" s="157"/>
      <c r="CQ100" s="157"/>
      <c r="CR100" s="157"/>
      <c r="CS100" s="157"/>
      <c r="CT100" s="157"/>
      <c r="CU100" s="157"/>
      <c r="CV100" s="157"/>
      <c r="CW100" s="157"/>
      <c r="CX100" s="157"/>
      <c r="CY100" s="157"/>
      <c r="CZ100" s="157"/>
    </row>
    <row r="101" spans="1:104" ht="12.75">
      <c r="A101" s="196"/>
      <c r="B101" s="196"/>
      <c r="C101" s="196"/>
      <c r="D101" s="196"/>
      <c r="E101" s="196"/>
      <c r="F101" s="196"/>
      <c r="G101" s="196"/>
      <c r="H101" s="196"/>
      <c r="I101" s="196"/>
      <c r="J101" s="196"/>
      <c r="K101" s="196"/>
      <c r="L101" s="196"/>
      <c r="M101" s="196"/>
      <c r="N101" s="196"/>
      <c r="O101" s="196"/>
      <c r="P101" s="196"/>
      <c r="Q101" s="196"/>
      <c r="R101" s="196"/>
      <c r="AA101" s="196"/>
      <c r="AB101" s="196"/>
      <c r="AC101" s="196"/>
      <c r="AD101" s="196"/>
      <c r="AE101" s="196"/>
      <c r="AF101" s="196"/>
      <c r="AG101" s="196"/>
      <c r="AH101" s="196"/>
      <c r="AI101" s="201"/>
      <c r="AJ101" s="201"/>
      <c r="AK101" s="201"/>
      <c r="AL101" s="201"/>
      <c r="AM101" s="201"/>
      <c r="AN101" s="201"/>
      <c r="AO101" s="201"/>
      <c r="AP101" s="201"/>
      <c r="AQ101" s="201"/>
      <c r="AR101" s="201"/>
      <c r="AS101" s="201"/>
      <c r="AT101" s="201"/>
      <c r="AU101" s="201"/>
      <c r="AV101" s="201"/>
      <c r="AW101" s="201"/>
      <c r="AX101" s="201"/>
      <c r="AY101" s="201"/>
      <c r="AZ101" s="201"/>
      <c r="BA101" s="201"/>
      <c r="BB101" s="201"/>
      <c r="BC101" s="201"/>
      <c r="BD101" s="201"/>
      <c r="BE101" s="201"/>
      <c r="BF101" s="201"/>
      <c r="BG101" s="201"/>
      <c r="BH101" s="201"/>
      <c r="BI101" s="201"/>
      <c r="BJ101" s="157"/>
      <c r="BK101" s="157"/>
      <c r="BL101" s="157"/>
      <c r="BM101" s="157"/>
      <c r="BN101" s="157"/>
      <c r="BO101" s="157"/>
      <c r="BP101" s="157"/>
      <c r="BQ101" s="157"/>
      <c r="BR101" s="157"/>
      <c r="BS101" s="157"/>
      <c r="BT101" s="157"/>
      <c r="BU101" s="157"/>
      <c r="BV101" s="157"/>
      <c r="BW101" s="157"/>
      <c r="BX101" s="157"/>
      <c r="BY101" s="157"/>
      <c r="BZ101" s="157"/>
      <c r="CA101" s="157"/>
      <c r="CB101" s="157"/>
      <c r="CC101" s="157"/>
      <c r="CD101" s="157"/>
      <c r="CE101" s="157"/>
      <c r="CF101" s="157"/>
      <c r="CG101" s="157"/>
      <c r="CH101" s="157"/>
      <c r="CI101" s="157"/>
      <c r="CJ101" s="157"/>
      <c r="CK101" s="157"/>
      <c r="CL101" s="157"/>
      <c r="CM101" s="157"/>
      <c r="CN101" s="157"/>
      <c r="CO101" s="157"/>
      <c r="CP101" s="157"/>
      <c r="CQ101" s="157"/>
      <c r="CR101" s="157"/>
      <c r="CS101" s="157"/>
      <c r="CT101" s="157"/>
      <c r="CU101" s="157"/>
      <c r="CV101" s="157"/>
      <c r="CW101" s="157"/>
      <c r="CX101" s="157"/>
      <c r="CY101" s="157"/>
      <c r="CZ101" s="157"/>
    </row>
    <row r="102" spans="1:104" ht="12.75">
      <c r="A102" s="196"/>
      <c r="B102" s="196"/>
      <c r="C102" s="196"/>
      <c r="D102" s="196"/>
      <c r="E102" s="196"/>
      <c r="F102" s="196"/>
      <c r="G102" s="196"/>
      <c r="H102" s="196"/>
      <c r="I102" s="196"/>
      <c r="J102" s="196"/>
      <c r="K102" s="196"/>
      <c r="L102" s="196"/>
      <c r="M102" s="196"/>
      <c r="N102" s="196"/>
      <c r="O102" s="196"/>
      <c r="P102" s="196"/>
      <c r="Q102" s="196"/>
      <c r="R102" s="196"/>
      <c r="AA102" s="196"/>
      <c r="AB102" s="196"/>
      <c r="AC102" s="196"/>
      <c r="AD102" s="196"/>
      <c r="AE102" s="196"/>
      <c r="AF102" s="196"/>
      <c r="AG102" s="196"/>
      <c r="AH102" s="196"/>
      <c r="AI102" s="201"/>
      <c r="AJ102" s="201"/>
      <c r="AK102" s="201"/>
      <c r="AL102" s="201"/>
      <c r="AM102" s="201"/>
      <c r="AN102" s="201"/>
      <c r="AO102" s="201"/>
      <c r="AP102" s="201"/>
      <c r="AQ102" s="201"/>
      <c r="AR102" s="201"/>
      <c r="AS102" s="201"/>
      <c r="AT102" s="201"/>
      <c r="AU102" s="201"/>
      <c r="AV102" s="201"/>
      <c r="AW102" s="201"/>
      <c r="AX102" s="201"/>
      <c r="AY102" s="201"/>
      <c r="AZ102" s="201"/>
      <c r="BA102" s="201"/>
      <c r="BB102" s="201"/>
      <c r="BC102" s="201"/>
      <c r="BD102" s="201"/>
      <c r="BE102" s="201"/>
      <c r="BF102" s="201"/>
      <c r="BG102" s="201"/>
      <c r="BH102" s="201"/>
      <c r="BI102" s="201"/>
      <c r="BJ102" s="157"/>
      <c r="BK102" s="157"/>
      <c r="BL102" s="157"/>
      <c r="BM102" s="157"/>
      <c r="BN102" s="157"/>
      <c r="BO102" s="157"/>
      <c r="BP102" s="157"/>
      <c r="BQ102" s="157"/>
      <c r="BR102" s="157"/>
      <c r="BS102" s="157"/>
      <c r="BT102" s="157"/>
      <c r="BU102" s="157"/>
      <c r="BV102" s="157"/>
      <c r="BW102" s="157"/>
      <c r="BX102" s="157"/>
      <c r="BY102" s="157"/>
      <c r="BZ102" s="157"/>
      <c r="CA102" s="157"/>
      <c r="CB102" s="157"/>
      <c r="CC102" s="157"/>
      <c r="CD102" s="157"/>
      <c r="CE102" s="157"/>
      <c r="CF102" s="157"/>
      <c r="CG102" s="157"/>
      <c r="CH102" s="157"/>
      <c r="CI102" s="157"/>
      <c r="CJ102" s="157"/>
      <c r="CK102" s="157"/>
      <c r="CL102" s="157"/>
      <c r="CM102" s="157"/>
      <c r="CN102" s="157"/>
      <c r="CO102" s="157"/>
      <c r="CP102" s="157"/>
      <c r="CQ102" s="157"/>
      <c r="CR102" s="157"/>
      <c r="CS102" s="157"/>
      <c r="CT102" s="157"/>
      <c r="CU102" s="157"/>
      <c r="CV102" s="157"/>
      <c r="CW102" s="157"/>
      <c r="CX102" s="157"/>
      <c r="CY102" s="157"/>
      <c r="CZ102" s="157"/>
    </row>
    <row r="103" spans="1:104" ht="12.75">
      <c r="A103" s="196"/>
      <c r="B103" s="196"/>
      <c r="C103" s="196"/>
      <c r="D103" s="196"/>
      <c r="E103" s="196"/>
      <c r="F103" s="196"/>
      <c r="G103" s="196"/>
      <c r="H103" s="196"/>
      <c r="I103" s="196"/>
      <c r="J103" s="196"/>
      <c r="K103" s="196"/>
      <c r="L103" s="196"/>
      <c r="M103" s="196"/>
      <c r="N103" s="196"/>
      <c r="O103" s="196"/>
      <c r="P103" s="196"/>
      <c r="Q103" s="196"/>
      <c r="R103" s="196"/>
      <c r="AA103" s="196"/>
      <c r="AB103" s="196"/>
      <c r="AC103" s="196"/>
      <c r="AD103" s="196"/>
      <c r="AE103" s="196"/>
      <c r="AF103" s="196"/>
      <c r="AG103" s="196"/>
      <c r="AH103" s="196"/>
      <c r="AI103" s="201"/>
      <c r="AJ103" s="201"/>
      <c r="AK103" s="201"/>
      <c r="AL103" s="201"/>
      <c r="AM103" s="201"/>
      <c r="AN103" s="201"/>
      <c r="AO103" s="201"/>
      <c r="AP103" s="201"/>
      <c r="AQ103" s="201"/>
      <c r="AR103" s="201"/>
      <c r="AS103" s="201"/>
      <c r="AT103" s="201"/>
      <c r="AU103" s="201"/>
      <c r="AV103" s="201"/>
      <c r="AW103" s="201"/>
      <c r="AX103" s="201"/>
      <c r="AY103" s="201"/>
      <c r="AZ103" s="201"/>
      <c r="BA103" s="201"/>
      <c r="BB103" s="201"/>
      <c r="BC103" s="201"/>
      <c r="BD103" s="201"/>
      <c r="BE103" s="201"/>
      <c r="BF103" s="201"/>
      <c r="BG103" s="201"/>
      <c r="BH103" s="201"/>
      <c r="BI103" s="201"/>
      <c r="BJ103" s="157"/>
      <c r="BK103" s="157"/>
      <c r="BL103" s="157"/>
      <c r="BM103" s="157"/>
      <c r="BN103" s="157"/>
      <c r="BO103" s="157"/>
      <c r="BP103" s="157"/>
      <c r="BQ103" s="157"/>
      <c r="BR103" s="157"/>
      <c r="BS103" s="157"/>
      <c r="BT103" s="157"/>
      <c r="BU103" s="157"/>
      <c r="BV103" s="157"/>
      <c r="BW103" s="157"/>
      <c r="BX103" s="157"/>
      <c r="BY103" s="157"/>
      <c r="BZ103" s="157"/>
      <c r="CA103" s="157"/>
      <c r="CB103" s="157"/>
      <c r="CC103" s="157"/>
      <c r="CD103" s="157"/>
      <c r="CE103" s="157"/>
      <c r="CF103" s="157"/>
      <c r="CG103" s="157"/>
      <c r="CH103" s="157"/>
      <c r="CI103" s="157"/>
      <c r="CJ103" s="157"/>
      <c r="CK103" s="157"/>
      <c r="CL103" s="157"/>
      <c r="CM103" s="157"/>
      <c r="CN103" s="157"/>
      <c r="CO103" s="157"/>
      <c r="CP103" s="157"/>
      <c r="CQ103" s="157"/>
      <c r="CR103" s="157"/>
      <c r="CS103" s="157"/>
      <c r="CT103" s="157"/>
      <c r="CU103" s="157"/>
      <c r="CV103" s="157"/>
      <c r="CW103" s="157"/>
      <c r="CX103" s="157"/>
      <c r="CY103" s="157"/>
      <c r="CZ103" s="157"/>
    </row>
    <row r="104" spans="1:104" ht="12.75">
      <c r="A104" s="196"/>
      <c r="B104" s="196"/>
      <c r="C104" s="196"/>
      <c r="D104" s="196"/>
      <c r="E104" s="196"/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  <c r="P104" s="196"/>
      <c r="Q104" s="196"/>
      <c r="R104" s="196"/>
      <c r="AA104" s="196"/>
      <c r="AB104" s="196"/>
      <c r="AC104" s="196"/>
      <c r="AD104" s="196"/>
      <c r="AE104" s="196"/>
      <c r="AF104" s="196"/>
      <c r="AG104" s="196"/>
      <c r="AH104" s="196"/>
      <c r="AI104" s="201"/>
      <c r="AJ104" s="201"/>
      <c r="AK104" s="201"/>
      <c r="AL104" s="201"/>
      <c r="AM104" s="201"/>
      <c r="AN104" s="201"/>
      <c r="AO104" s="201"/>
      <c r="AP104" s="201"/>
      <c r="AQ104" s="201"/>
      <c r="AR104" s="201"/>
      <c r="AS104" s="201"/>
      <c r="AT104" s="201"/>
      <c r="AU104" s="201"/>
      <c r="AV104" s="201"/>
      <c r="AW104" s="201"/>
      <c r="AX104" s="201"/>
      <c r="AY104" s="201"/>
      <c r="AZ104" s="201"/>
      <c r="BA104" s="201"/>
      <c r="BB104" s="201"/>
      <c r="BC104" s="201"/>
      <c r="BD104" s="201"/>
      <c r="BE104" s="201"/>
      <c r="BF104" s="201"/>
      <c r="BG104" s="201"/>
      <c r="BH104" s="201"/>
      <c r="BI104" s="201"/>
      <c r="BJ104" s="157"/>
      <c r="BK104" s="157"/>
      <c r="BL104" s="157"/>
      <c r="BM104" s="157"/>
      <c r="BN104" s="157"/>
      <c r="BO104" s="157"/>
      <c r="BP104" s="157"/>
      <c r="BQ104" s="157"/>
      <c r="BR104" s="157"/>
      <c r="BS104" s="157"/>
      <c r="BT104" s="157"/>
      <c r="BU104" s="157"/>
      <c r="BV104" s="157"/>
      <c r="BW104" s="157"/>
      <c r="BX104" s="157"/>
      <c r="BY104" s="157"/>
      <c r="BZ104" s="157"/>
      <c r="CA104" s="157"/>
      <c r="CB104" s="157"/>
      <c r="CC104" s="157"/>
      <c r="CD104" s="157"/>
      <c r="CE104" s="157"/>
      <c r="CF104" s="157"/>
      <c r="CG104" s="157"/>
      <c r="CH104" s="157"/>
      <c r="CI104" s="157"/>
      <c r="CJ104" s="157"/>
      <c r="CK104" s="157"/>
      <c r="CL104" s="157"/>
      <c r="CM104" s="157"/>
      <c r="CN104" s="157"/>
      <c r="CO104" s="157"/>
      <c r="CP104" s="157"/>
      <c r="CQ104" s="157"/>
      <c r="CR104" s="157"/>
      <c r="CS104" s="157"/>
      <c r="CT104" s="157"/>
      <c r="CU104" s="157"/>
      <c r="CV104" s="157"/>
      <c r="CW104" s="157"/>
      <c r="CX104" s="157"/>
      <c r="CY104" s="157"/>
      <c r="CZ104" s="157"/>
    </row>
    <row r="105" spans="1:104" ht="12.75">
      <c r="A105" s="196"/>
      <c r="B105" s="196"/>
      <c r="C105" s="196"/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N105" s="196"/>
      <c r="O105" s="196"/>
      <c r="P105" s="196"/>
      <c r="Q105" s="196"/>
      <c r="R105" s="196"/>
      <c r="AA105" s="196"/>
      <c r="AB105" s="196"/>
      <c r="AC105" s="196"/>
      <c r="AD105" s="196"/>
      <c r="AE105" s="196"/>
      <c r="AF105" s="196"/>
      <c r="AG105" s="196"/>
      <c r="AH105" s="196"/>
      <c r="AI105" s="201"/>
      <c r="AJ105" s="201"/>
      <c r="AK105" s="201"/>
      <c r="AL105" s="201"/>
      <c r="AM105" s="201"/>
      <c r="AN105" s="201"/>
      <c r="AO105" s="201"/>
      <c r="AP105" s="201"/>
      <c r="AQ105" s="201"/>
      <c r="AR105" s="201"/>
      <c r="AS105" s="201"/>
      <c r="AT105" s="201"/>
      <c r="AU105" s="201"/>
      <c r="AV105" s="201"/>
      <c r="AW105" s="201"/>
      <c r="AX105" s="201"/>
      <c r="AY105" s="201"/>
      <c r="AZ105" s="201"/>
      <c r="BA105" s="201"/>
      <c r="BB105" s="201"/>
      <c r="BC105" s="201"/>
      <c r="BD105" s="201"/>
      <c r="BE105" s="201"/>
      <c r="BF105" s="201"/>
      <c r="BG105" s="201"/>
      <c r="BH105" s="201"/>
      <c r="BI105" s="201"/>
      <c r="BJ105" s="157"/>
      <c r="BK105" s="157"/>
      <c r="BL105" s="157"/>
      <c r="BM105" s="157"/>
      <c r="BN105" s="157"/>
      <c r="BO105" s="157"/>
      <c r="BP105" s="157"/>
      <c r="BQ105" s="157"/>
      <c r="BR105" s="157"/>
      <c r="BS105" s="157"/>
      <c r="BT105" s="157"/>
      <c r="BU105" s="157"/>
      <c r="BV105" s="157"/>
      <c r="BW105" s="157"/>
      <c r="BX105" s="157"/>
      <c r="BY105" s="157"/>
      <c r="BZ105" s="157"/>
      <c r="CA105" s="157"/>
      <c r="CB105" s="157"/>
      <c r="CC105" s="157"/>
      <c r="CD105" s="157"/>
      <c r="CE105" s="157"/>
      <c r="CF105" s="157"/>
      <c r="CG105" s="157"/>
      <c r="CH105" s="157"/>
      <c r="CI105" s="157"/>
      <c r="CJ105" s="157"/>
      <c r="CK105" s="157"/>
      <c r="CL105" s="157"/>
      <c r="CM105" s="157"/>
      <c r="CN105" s="157"/>
      <c r="CO105" s="157"/>
      <c r="CP105" s="157"/>
      <c r="CQ105" s="157"/>
      <c r="CR105" s="157"/>
      <c r="CS105" s="157"/>
      <c r="CT105" s="157"/>
      <c r="CU105" s="157"/>
      <c r="CV105" s="157"/>
      <c r="CW105" s="157"/>
      <c r="CX105" s="157"/>
      <c r="CY105" s="157"/>
      <c r="CZ105" s="157"/>
    </row>
    <row r="106" spans="1:104" ht="12.75">
      <c r="A106" s="196"/>
      <c r="B106" s="196"/>
      <c r="C106" s="196"/>
      <c r="D106" s="196"/>
      <c r="E106" s="196"/>
      <c r="F106" s="196"/>
      <c r="G106" s="196"/>
      <c r="H106" s="196"/>
      <c r="I106" s="196"/>
      <c r="J106" s="196"/>
      <c r="K106" s="196"/>
      <c r="L106" s="196"/>
      <c r="M106" s="196"/>
      <c r="N106" s="196"/>
      <c r="O106" s="196"/>
      <c r="P106" s="196"/>
      <c r="Q106" s="196"/>
      <c r="R106" s="196"/>
      <c r="AA106" s="196"/>
      <c r="AB106" s="196"/>
      <c r="AC106" s="196"/>
      <c r="AD106" s="196"/>
      <c r="AE106" s="196"/>
      <c r="AF106" s="196"/>
      <c r="AG106" s="196"/>
      <c r="AH106" s="196"/>
      <c r="AI106" s="201"/>
      <c r="AJ106" s="201"/>
      <c r="AK106" s="201"/>
      <c r="AL106" s="201"/>
      <c r="AM106" s="201"/>
      <c r="AN106" s="201"/>
      <c r="AO106" s="201"/>
      <c r="AP106" s="201"/>
      <c r="AQ106" s="201"/>
      <c r="AR106" s="201"/>
      <c r="AS106" s="201"/>
      <c r="AT106" s="201"/>
      <c r="AU106" s="201"/>
      <c r="AV106" s="201"/>
      <c r="AW106" s="201"/>
      <c r="AX106" s="201"/>
      <c r="AY106" s="201"/>
      <c r="AZ106" s="201"/>
      <c r="BA106" s="201"/>
      <c r="BB106" s="201"/>
      <c r="BC106" s="201"/>
      <c r="BD106" s="201"/>
      <c r="BE106" s="201"/>
      <c r="BF106" s="201"/>
      <c r="BG106" s="201"/>
      <c r="BH106" s="201"/>
      <c r="BI106" s="201"/>
      <c r="BJ106" s="157"/>
      <c r="BK106" s="157"/>
      <c r="BL106" s="157"/>
      <c r="BM106" s="157"/>
      <c r="BN106" s="157"/>
      <c r="BO106" s="157"/>
      <c r="BP106" s="157"/>
      <c r="BQ106" s="157"/>
      <c r="BR106" s="157"/>
      <c r="BS106" s="157"/>
      <c r="BT106" s="157"/>
      <c r="BU106" s="157"/>
      <c r="BV106" s="157"/>
      <c r="BW106" s="157"/>
      <c r="BX106" s="157"/>
      <c r="BY106" s="157"/>
      <c r="BZ106" s="157"/>
      <c r="CA106" s="157"/>
      <c r="CB106" s="157"/>
      <c r="CC106" s="157"/>
      <c r="CD106" s="157"/>
      <c r="CE106" s="157"/>
      <c r="CF106" s="157"/>
      <c r="CG106" s="157"/>
      <c r="CH106" s="157"/>
      <c r="CI106" s="157"/>
      <c r="CJ106" s="157"/>
      <c r="CK106" s="157"/>
      <c r="CL106" s="157"/>
      <c r="CM106" s="157"/>
      <c r="CN106" s="157"/>
      <c r="CO106" s="157"/>
      <c r="CP106" s="157"/>
      <c r="CQ106" s="157"/>
      <c r="CR106" s="157"/>
      <c r="CS106" s="157"/>
      <c r="CT106" s="157"/>
      <c r="CU106" s="157"/>
      <c r="CV106" s="157"/>
      <c r="CW106" s="157"/>
      <c r="CX106" s="157"/>
      <c r="CY106" s="157"/>
      <c r="CZ106" s="157"/>
    </row>
    <row r="107" spans="1:104" ht="12.75">
      <c r="A107" s="196"/>
      <c r="B107" s="196"/>
      <c r="C107" s="196"/>
      <c r="D107" s="196"/>
      <c r="E107" s="196"/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  <c r="P107" s="196"/>
      <c r="Q107" s="196"/>
      <c r="R107" s="196"/>
      <c r="AA107" s="196"/>
      <c r="AB107" s="196"/>
      <c r="AC107" s="196"/>
      <c r="AD107" s="196"/>
      <c r="AE107" s="196"/>
      <c r="AF107" s="196"/>
      <c r="AG107" s="196"/>
      <c r="AH107" s="196"/>
      <c r="AI107" s="201"/>
      <c r="AJ107" s="201"/>
      <c r="AK107" s="201"/>
      <c r="AL107" s="201"/>
      <c r="AM107" s="201"/>
      <c r="AN107" s="201"/>
      <c r="AO107" s="201"/>
      <c r="AP107" s="201"/>
      <c r="AQ107" s="201"/>
      <c r="AR107" s="201"/>
      <c r="AS107" s="201"/>
      <c r="AT107" s="201"/>
      <c r="AU107" s="201"/>
      <c r="AV107" s="201"/>
      <c r="AW107" s="201"/>
      <c r="AX107" s="201"/>
      <c r="AY107" s="201"/>
      <c r="AZ107" s="201"/>
      <c r="BA107" s="201"/>
      <c r="BB107" s="201"/>
      <c r="BC107" s="201"/>
      <c r="BD107" s="201"/>
      <c r="BE107" s="201"/>
      <c r="BF107" s="201"/>
      <c r="BG107" s="201"/>
      <c r="BH107" s="201"/>
      <c r="BI107" s="201"/>
      <c r="BJ107" s="157"/>
      <c r="BK107" s="157"/>
      <c r="BL107" s="157"/>
      <c r="BM107" s="157"/>
      <c r="BN107" s="157"/>
      <c r="BO107" s="157"/>
      <c r="BP107" s="157"/>
      <c r="BQ107" s="157"/>
      <c r="BR107" s="157"/>
      <c r="BS107" s="157"/>
      <c r="BT107" s="157"/>
      <c r="BU107" s="157"/>
      <c r="BV107" s="157"/>
      <c r="BW107" s="157"/>
      <c r="BX107" s="157"/>
      <c r="BY107" s="157"/>
      <c r="BZ107" s="157"/>
      <c r="CA107" s="157"/>
      <c r="CB107" s="157"/>
      <c r="CC107" s="157"/>
      <c r="CD107" s="157"/>
      <c r="CE107" s="157"/>
      <c r="CF107" s="157"/>
      <c r="CG107" s="157"/>
      <c r="CH107" s="157"/>
      <c r="CI107" s="157"/>
      <c r="CJ107" s="157"/>
      <c r="CK107" s="157"/>
      <c r="CL107" s="157"/>
      <c r="CM107" s="157"/>
      <c r="CN107" s="157"/>
      <c r="CO107" s="157"/>
      <c r="CP107" s="157"/>
      <c r="CQ107" s="157"/>
      <c r="CR107" s="157"/>
      <c r="CS107" s="157"/>
      <c r="CT107" s="157"/>
      <c r="CU107" s="157"/>
      <c r="CV107" s="157"/>
      <c r="CW107" s="157"/>
      <c r="CX107" s="157"/>
      <c r="CY107" s="157"/>
      <c r="CZ107" s="157"/>
    </row>
    <row r="108" spans="1:104" ht="12.75">
      <c r="A108" s="196"/>
      <c r="B108" s="196"/>
      <c r="C108" s="196"/>
      <c r="D108" s="196"/>
      <c r="E108" s="196"/>
      <c r="F108" s="196"/>
      <c r="G108" s="196"/>
      <c r="H108" s="196"/>
      <c r="I108" s="196"/>
      <c r="J108" s="196"/>
      <c r="K108" s="196"/>
      <c r="L108" s="196"/>
      <c r="M108" s="196"/>
      <c r="N108" s="196"/>
      <c r="O108" s="196"/>
      <c r="P108" s="196"/>
      <c r="Q108" s="196"/>
      <c r="R108" s="196"/>
      <c r="AA108" s="196"/>
      <c r="AB108" s="196"/>
      <c r="AC108" s="196"/>
      <c r="AD108" s="196"/>
      <c r="AE108" s="196"/>
      <c r="AF108" s="196"/>
      <c r="AG108" s="196"/>
      <c r="AH108" s="196"/>
      <c r="AI108" s="201"/>
      <c r="AJ108" s="201"/>
      <c r="AK108" s="201"/>
      <c r="AL108" s="201"/>
      <c r="AM108" s="201"/>
      <c r="AN108" s="201"/>
      <c r="AO108" s="201"/>
      <c r="AP108" s="201"/>
      <c r="AQ108" s="201"/>
      <c r="AR108" s="201"/>
      <c r="AS108" s="201"/>
      <c r="AT108" s="201"/>
      <c r="AU108" s="201"/>
      <c r="AV108" s="201"/>
      <c r="AW108" s="201"/>
      <c r="AX108" s="201"/>
      <c r="AY108" s="201"/>
      <c r="AZ108" s="201"/>
      <c r="BA108" s="201"/>
      <c r="BB108" s="201"/>
      <c r="BC108" s="201"/>
      <c r="BD108" s="201"/>
      <c r="BE108" s="201"/>
      <c r="BF108" s="201"/>
      <c r="BG108" s="201"/>
      <c r="BH108" s="201"/>
      <c r="BI108" s="201"/>
      <c r="BJ108" s="157"/>
      <c r="BK108" s="157"/>
      <c r="BL108" s="157"/>
      <c r="BM108" s="157"/>
      <c r="BN108" s="157"/>
      <c r="BO108" s="157"/>
      <c r="BP108" s="157"/>
      <c r="BQ108" s="157"/>
      <c r="BR108" s="157"/>
      <c r="BS108" s="157"/>
      <c r="BT108" s="157"/>
      <c r="BU108" s="157"/>
      <c r="BV108" s="157"/>
      <c r="BW108" s="157"/>
      <c r="BX108" s="157"/>
      <c r="BY108" s="157"/>
      <c r="BZ108" s="157"/>
      <c r="CA108" s="157"/>
      <c r="CB108" s="157"/>
      <c r="CC108" s="157"/>
      <c r="CD108" s="157"/>
      <c r="CE108" s="157"/>
      <c r="CF108" s="157"/>
      <c r="CG108" s="157"/>
      <c r="CH108" s="157"/>
      <c r="CI108" s="157"/>
      <c r="CJ108" s="157"/>
      <c r="CK108" s="157"/>
      <c r="CL108" s="157"/>
      <c r="CM108" s="157"/>
      <c r="CN108" s="157"/>
      <c r="CO108" s="157"/>
      <c r="CP108" s="157"/>
      <c r="CQ108" s="157"/>
      <c r="CR108" s="157"/>
      <c r="CS108" s="157"/>
      <c r="CT108" s="157"/>
      <c r="CU108" s="157"/>
      <c r="CV108" s="157"/>
      <c r="CW108" s="157"/>
      <c r="CX108" s="157"/>
      <c r="CY108" s="157"/>
      <c r="CZ108" s="157"/>
    </row>
    <row r="109" spans="1:104" ht="12.75">
      <c r="A109" s="196"/>
      <c r="B109" s="196"/>
      <c r="C109" s="196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6"/>
      <c r="P109" s="196"/>
      <c r="Q109" s="196"/>
      <c r="R109" s="196"/>
      <c r="AA109" s="196"/>
      <c r="AB109" s="196"/>
      <c r="AC109" s="196"/>
      <c r="AD109" s="196"/>
      <c r="AE109" s="196"/>
      <c r="AF109" s="196"/>
      <c r="AG109" s="196"/>
      <c r="AH109" s="196"/>
      <c r="AI109" s="201"/>
      <c r="AJ109" s="201"/>
      <c r="AK109" s="201"/>
      <c r="AL109" s="201"/>
      <c r="AM109" s="201"/>
      <c r="AN109" s="201"/>
      <c r="AO109" s="201"/>
      <c r="AP109" s="201"/>
      <c r="AQ109" s="201"/>
      <c r="AR109" s="201"/>
      <c r="AS109" s="201"/>
      <c r="AT109" s="201"/>
      <c r="AU109" s="201"/>
      <c r="AV109" s="201"/>
      <c r="AW109" s="201"/>
      <c r="AX109" s="201"/>
      <c r="AY109" s="201"/>
      <c r="AZ109" s="201"/>
      <c r="BA109" s="201"/>
      <c r="BB109" s="201"/>
      <c r="BC109" s="201"/>
      <c r="BD109" s="201"/>
      <c r="BE109" s="201"/>
      <c r="BF109" s="201"/>
      <c r="BG109" s="201"/>
      <c r="BH109" s="201"/>
      <c r="BI109" s="201"/>
      <c r="BJ109" s="157"/>
      <c r="BK109" s="157"/>
      <c r="BL109" s="157"/>
      <c r="BM109" s="157"/>
      <c r="BN109" s="157"/>
      <c r="BO109" s="157"/>
      <c r="BP109" s="157"/>
      <c r="BQ109" s="157"/>
      <c r="BR109" s="157"/>
      <c r="BS109" s="157"/>
      <c r="BT109" s="157"/>
      <c r="BU109" s="157"/>
      <c r="BV109" s="157"/>
      <c r="BW109" s="157"/>
      <c r="BX109" s="157"/>
      <c r="BY109" s="157"/>
      <c r="BZ109" s="157"/>
      <c r="CA109" s="157"/>
      <c r="CB109" s="157"/>
      <c r="CC109" s="157"/>
      <c r="CD109" s="157"/>
      <c r="CE109" s="157"/>
      <c r="CF109" s="157"/>
      <c r="CG109" s="157"/>
      <c r="CH109" s="157"/>
      <c r="CI109" s="157"/>
      <c r="CJ109" s="157"/>
      <c r="CK109" s="157"/>
      <c r="CL109" s="157"/>
      <c r="CM109" s="157"/>
      <c r="CN109" s="157"/>
      <c r="CO109" s="157"/>
      <c r="CP109" s="157"/>
      <c r="CQ109" s="157"/>
      <c r="CR109" s="157"/>
      <c r="CS109" s="157"/>
      <c r="CT109" s="157"/>
      <c r="CU109" s="157"/>
      <c r="CV109" s="157"/>
      <c r="CW109" s="157"/>
      <c r="CX109" s="157"/>
      <c r="CY109" s="157"/>
      <c r="CZ109" s="157"/>
    </row>
    <row r="110" spans="1:104" ht="12.75">
      <c r="A110" s="196"/>
      <c r="B110" s="196"/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AA110" s="196"/>
      <c r="AB110" s="196"/>
      <c r="AC110" s="196"/>
      <c r="AD110" s="196"/>
      <c r="AE110" s="196"/>
      <c r="AF110" s="196"/>
      <c r="AG110" s="196"/>
      <c r="AH110" s="196"/>
      <c r="AI110" s="201"/>
      <c r="AJ110" s="201"/>
      <c r="AK110" s="201"/>
      <c r="AL110" s="201"/>
      <c r="AM110" s="201"/>
      <c r="AN110" s="201"/>
      <c r="AO110" s="201"/>
      <c r="AP110" s="201"/>
      <c r="AQ110" s="201"/>
      <c r="AR110" s="201"/>
      <c r="AS110" s="201"/>
      <c r="AT110" s="201"/>
      <c r="AU110" s="201"/>
      <c r="AV110" s="201"/>
      <c r="AW110" s="201"/>
      <c r="AX110" s="201"/>
      <c r="AY110" s="201"/>
      <c r="AZ110" s="201"/>
      <c r="BA110" s="201"/>
      <c r="BB110" s="201"/>
      <c r="BC110" s="201"/>
      <c r="BD110" s="201"/>
      <c r="BE110" s="201"/>
      <c r="BF110" s="201"/>
      <c r="BG110" s="201"/>
      <c r="BH110" s="201"/>
      <c r="BI110" s="201"/>
      <c r="BJ110" s="157"/>
      <c r="BK110" s="157"/>
      <c r="BL110" s="157"/>
      <c r="BM110" s="157"/>
      <c r="BN110" s="157"/>
      <c r="BO110" s="157"/>
      <c r="BP110" s="157"/>
      <c r="BQ110" s="157"/>
      <c r="BR110" s="157"/>
      <c r="BS110" s="157"/>
      <c r="BT110" s="157"/>
      <c r="BU110" s="157"/>
      <c r="BV110" s="157"/>
      <c r="BW110" s="157"/>
      <c r="BX110" s="157"/>
      <c r="BY110" s="157"/>
      <c r="BZ110" s="157"/>
      <c r="CA110" s="157"/>
      <c r="CB110" s="157"/>
      <c r="CC110" s="157"/>
      <c r="CD110" s="157"/>
      <c r="CE110" s="157"/>
      <c r="CF110" s="157"/>
      <c r="CG110" s="157"/>
      <c r="CH110" s="157"/>
      <c r="CI110" s="157"/>
      <c r="CJ110" s="157"/>
      <c r="CK110" s="157"/>
      <c r="CL110" s="157"/>
      <c r="CM110" s="157"/>
      <c r="CN110" s="157"/>
      <c r="CO110" s="157"/>
      <c r="CP110" s="157"/>
      <c r="CQ110" s="157"/>
      <c r="CR110" s="157"/>
      <c r="CS110" s="157"/>
      <c r="CT110" s="157"/>
      <c r="CU110" s="157"/>
      <c r="CV110" s="157"/>
      <c r="CW110" s="157"/>
      <c r="CX110" s="157"/>
      <c r="CY110" s="157"/>
      <c r="CZ110" s="157"/>
    </row>
    <row r="111" spans="1:104" ht="12.75">
      <c r="A111" s="196"/>
      <c r="B111" s="196"/>
      <c r="C111" s="196"/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AA111" s="196"/>
      <c r="AB111" s="196"/>
      <c r="AC111" s="196"/>
      <c r="AD111" s="196"/>
      <c r="AE111" s="196"/>
      <c r="AF111" s="196"/>
      <c r="AG111" s="196"/>
      <c r="AH111" s="196"/>
      <c r="AI111" s="201"/>
      <c r="AJ111" s="201"/>
      <c r="AK111" s="201"/>
      <c r="AL111" s="201"/>
      <c r="AM111" s="201"/>
      <c r="AN111" s="201"/>
      <c r="AO111" s="201"/>
      <c r="AP111" s="201"/>
      <c r="AQ111" s="201"/>
      <c r="AR111" s="201"/>
      <c r="AS111" s="201"/>
      <c r="AT111" s="201"/>
      <c r="AU111" s="201"/>
      <c r="AV111" s="201"/>
      <c r="AW111" s="201"/>
      <c r="AX111" s="201"/>
      <c r="AY111" s="201"/>
      <c r="AZ111" s="201"/>
      <c r="BA111" s="201"/>
      <c r="BB111" s="201"/>
      <c r="BC111" s="201"/>
      <c r="BD111" s="201"/>
      <c r="BE111" s="201"/>
      <c r="BF111" s="201"/>
      <c r="BG111" s="201"/>
      <c r="BH111" s="201"/>
      <c r="BI111" s="201"/>
      <c r="BJ111" s="157"/>
      <c r="BK111" s="157"/>
      <c r="BL111" s="157"/>
      <c r="BM111" s="157"/>
      <c r="BN111" s="157"/>
      <c r="BO111" s="157"/>
      <c r="BP111" s="157"/>
      <c r="BQ111" s="157"/>
      <c r="BR111" s="157"/>
      <c r="BS111" s="157"/>
      <c r="BT111" s="157"/>
      <c r="BU111" s="157"/>
      <c r="BV111" s="157"/>
      <c r="BW111" s="157"/>
      <c r="BX111" s="157"/>
      <c r="BY111" s="157"/>
      <c r="BZ111" s="157"/>
      <c r="CA111" s="157"/>
      <c r="CB111" s="157"/>
      <c r="CC111" s="157"/>
      <c r="CD111" s="157"/>
      <c r="CE111" s="157"/>
      <c r="CF111" s="157"/>
      <c r="CG111" s="157"/>
      <c r="CH111" s="157"/>
      <c r="CI111" s="157"/>
      <c r="CJ111" s="157"/>
      <c r="CK111" s="157"/>
      <c r="CL111" s="157"/>
      <c r="CM111" s="157"/>
      <c r="CN111" s="157"/>
      <c r="CO111" s="157"/>
      <c r="CP111" s="157"/>
      <c r="CQ111" s="157"/>
      <c r="CR111" s="157"/>
      <c r="CS111" s="157"/>
      <c r="CT111" s="157"/>
      <c r="CU111" s="157"/>
      <c r="CV111" s="157"/>
      <c r="CW111" s="157"/>
      <c r="CX111" s="157"/>
      <c r="CY111" s="157"/>
      <c r="CZ111" s="157"/>
    </row>
    <row r="112" spans="1:104" ht="12.75">
      <c r="A112" s="196"/>
      <c r="B112" s="196"/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AA112" s="196"/>
      <c r="AB112" s="196"/>
      <c r="AC112" s="196"/>
      <c r="AD112" s="196"/>
      <c r="AE112" s="196"/>
      <c r="AF112" s="196"/>
      <c r="AG112" s="196"/>
      <c r="AH112" s="196"/>
      <c r="AI112" s="201"/>
      <c r="AJ112" s="201"/>
      <c r="AK112" s="201"/>
      <c r="AL112" s="201"/>
      <c r="AM112" s="201"/>
      <c r="AN112" s="201"/>
      <c r="AO112" s="201"/>
      <c r="AP112" s="201"/>
      <c r="AQ112" s="201"/>
      <c r="AR112" s="201"/>
      <c r="AS112" s="201"/>
      <c r="AT112" s="201"/>
      <c r="AU112" s="201"/>
      <c r="AV112" s="201"/>
      <c r="AW112" s="201"/>
      <c r="AX112" s="201"/>
      <c r="AY112" s="201"/>
      <c r="AZ112" s="201"/>
      <c r="BA112" s="201"/>
      <c r="BB112" s="201"/>
      <c r="BC112" s="201"/>
      <c r="BD112" s="201"/>
      <c r="BE112" s="201"/>
      <c r="BF112" s="201"/>
      <c r="BG112" s="201"/>
      <c r="BH112" s="201"/>
      <c r="BI112" s="201"/>
      <c r="BJ112" s="157"/>
      <c r="BK112" s="157"/>
      <c r="BL112" s="157"/>
      <c r="BM112" s="157"/>
      <c r="BN112" s="157"/>
      <c r="BO112" s="157"/>
      <c r="BP112" s="157"/>
      <c r="BQ112" s="157"/>
      <c r="BR112" s="157"/>
      <c r="BS112" s="157"/>
      <c r="BT112" s="157"/>
      <c r="BU112" s="157"/>
      <c r="BV112" s="157"/>
      <c r="BW112" s="157"/>
      <c r="BX112" s="157"/>
      <c r="BY112" s="157"/>
      <c r="BZ112" s="157"/>
      <c r="CA112" s="157"/>
      <c r="CB112" s="157"/>
      <c r="CC112" s="157"/>
      <c r="CD112" s="157"/>
      <c r="CE112" s="157"/>
      <c r="CF112" s="157"/>
      <c r="CG112" s="157"/>
      <c r="CH112" s="157"/>
      <c r="CI112" s="157"/>
      <c r="CJ112" s="157"/>
      <c r="CK112" s="157"/>
      <c r="CL112" s="157"/>
      <c r="CM112" s="157"/>
      <c r="CN112" s="157"/>
      <c r="CO112" s="157"/>
      <c r="CP112" s="157"/>
      <c r="CQ112" s="157"/>
      <c r="CR112" s="157"/>
      <c r="CS112" s="157"/>
      <c r="CT112" s="157"/>
      <c r="CU112" s="157"/>
      <c r="CV112" s="157"/>
      <c r="CW112" s="157"/>
      <c r="CX112" s="157"/>
      <c r="CY112" s="157"/>
      <c r="CZ112" s="157"/>
    </row>
    <row r="113" spans="1:104" ht="12.75">
      <c r="A113" s="196"/>
      <c r="B113" s="196"/>
      <c r="C113" s="196"/>
      <c r="D113" s="196"/>
      <c r="E113" s="196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  <c r="Q113" s="196"/>
      <c r="R113" s="196"/>
      <c r="AA113" s="196"/>
      <c r="AB113" s="196"/>
      <c r="AC113" s="196"/>
      <c r="AD113" s="196"/>
      <c r="AE113" s="196"/>
      <c r="AF113" s="196"/>
      <c r="AG113" s="196"/>
      <c r="AH113" s="196"/>
      <c r="AI113" s="201"/>
      <c r="AJ113" s="201"/>
      <c r="AK113" s="201"/>
      <c r="AL113" s="201"/>
      <c r="AM113" s="201"/>
      <c r="AN113" s="201"/>
      <c r="AO113" s="201"/>
      <c r="AP113" s="201"/>
      <c r="AQ113" s="201"/>
      <c r="AR113" s="201"/>
      <c r="AS113" s="201"/>
      <c r="AT113" s="201"/>
      <c r="AU113" s="201"/>
      <c r="AV113" s="201"/>
      <c r="AW113" s="201"/>
      <c r="AX113" s="201"/>
      <c r="AY113" s="201"/>
      <c r="AZ113" s="201"/>
      <c r="BA113" s="201"/>
      <c r="BB113" s="201"/>
      <c r="BC113" s="201"/>
      <c r="BD113" s="201"/>
      <c r="BE113" s="201"/>
      <c r="BF113" s="201"/>
      <c r="BG113" s="201"/>
      <c r="BH113" s="201"/>
      <c r="BI113" s="201"/>
      <c r="BJ113" s="157"/>
      <c r="BK113" s="157"/>
      <c r="BL113" s="157"/>
      <c r="BM113" s="157"/>
      <c r="BN113" s="157"/>
      <c r="BO113" s="157"/>
      <c r="BP113" s="157"/>
      <c r="BQ113" s="157"/>
      <c r="BR113" s="157"/>
      <c r="BS113" s="157"/>
      <c r="BT113" s="157"/>
      <c r="BU113" s="157"/>
      <c r="BV113" s="157"/>
      <c r="BW113" s="157"/>
      <c r="BX113" s="157"/>
      <c r="BY113" s="157"/>
      <c r="BZ113" s="157"/>
      <c r="CA113" s="157"/>
      <c r="CB113" s="157"/>
      <c r="CC113" s="157"/>
      <c r="CD113" s="157"/>
      <c r="CE113" s="157"/>
      <c r="CF113" s="157"/>
      <c r="CG113" s="157"/>
      <c r="CH113" s="157"/>
      <c r="CI113" s="157"/>
      <c r="CJ113" s="157"/>
      <c r="CK113" s="157"/>
      <c r="CL113" s="157"/>
      <c r="CM113" s="157"/>
      <c r="CN113" s="157"/>
      <c r="CO113" s="157"/>
      <c r="CP113" s="157"/>
      <c r="CQ113" s="157"/>
      <c r="CR113" s="157"/>
      <c r="CS113" s="157"/>
      <c r="CT113" s="157"/>
      <c r="CU113" s="157"/>
      <c r="CV113" s="157"/>
      <c r="CW113" s="157"/>
      <c r="CX113" s="157"/>
      <c r="CY113" s="157"/>
      <c r="CZ113" s="157"/>
    </row>
    <row r="114" spans="1:104" ht="12.75">
      <c r="A114" s="196"/>
      <c r="B114" s="196"/>
      <c r="C114" s="196"/>
      <c r="D114" s="196"/>
      <c r="E114" s="196"/>
      <c r="F114" s="196"/>
      <c r="G114" s="196"/>
      <c r="H114" s="196"/>
      <c r="I114" s="196"/>
      <c r="J114" s="196"/>
      <c r="K114" s="196"/>
      <c r="L114" s="196"/>
      <c r="M114" s="196"/>
      <c r="N114" s="196"/>
      <c r="O114" s="196"/>
      <c r="P114" s="196"/>
      <c r="Q114" s="196"/>
      <c r="R114" s="196"/>
      <c r="AA114" s="196"/>
      <c r="AB114" s="196"/>
      <c r="AC114" s="196"/>
      <c r="AD114" s="196"/>
      <c r="AE114" s="196"/>
      <c r="AF114" s="196"/>
      <c r="AG114" s="196"/>
      <c r="AH114" s="196"/>
      <c r="AI114" s="201"/>
      <c r="AJ114" s="201"/>
      <c r="AK114" s="201"/>
      <c r="AL114" s="201"/>
      <c r="AM114" s="201"/>
      <c r="AN114" s="201"/>
      <c r="AO114" s="201"/>
      <c r="AP114" s="201"/>
      <c r="AQ114" s="201"/>
      <c r="AR114" s="201"/>
      <c r="AS114" s="201"/>
      <c r="AT114" s="201"/>
      <c r="AU114" s="201"/>
      <c r="AV114" s="201"/>
      <c r="AW114" s="201"/>
      <c r="AX114" s="201"/>
      <c r="AY114" s="201"/>
      <c r="AZ114" s="201"/>
      <c r="BA114" s="201"/>
      <c r="BB114" s="201"/>
      <c r="BC114" s="201"/>
      <c r="BD114" s="201"/>
      <c r="BE114" s="201"/>
      <c r="BF114" s="201"/>
      <c r="BG114" s="201"/>
      <c r="BH114" s="201"/>
      <c r="BI114" s="201"/>
      <c r="BJ114" s="157"/>
      <c r="BK114" s="157"/>
      <c r="BL114" s="157"/>
      <c r="BM114" s="157"/>
      <c r="BN114" s="157"/>
      <c r="BO114" s="157"/>
      <c r="BP114" s="157"/>
      <c r="BQ114" s="157"/>
      <c r="BR114" s="157"/>
      <c r="BS114" s="157"/>
      <c r="BT114" s="157"/>
      <c r="BU114" s="157"/>
      <c r="BV114" s="157"/>
      <c r="BW114" s="157"/>
      <c r="BX114" s="157"/>
      <c r="BY114" s="157"/>
      <c r="BZ114" s="157"/>
      <c r="CA114" s="157"/>
      <c r="CB114" s="157"/>
      <c r="CC114" s="157"/>
      <c r="CD114" s="157"/>
      <c r="CE114" s="157"/>
      <c r="CF114" s="157"/>
      <c r="CG114" s="157"/>
      <c r="CH114" s="157"/>
      <c r="CI114" s="157"/>
      <c r="CJ114" s="157"/>
      <c r="CK114" s="157"/>
      <c r="CL114" s="157"/>
      <c r="CM114" s="157"/>
      <c r="CN114" s="157"/>
      <c r="CO114" s="157"/>
      <c r="CP114" s="157"/>
      <c r="CQ114" s="157"/>
      <c r="CR114" s="157"/>
      <c r="CS114" s="157"/>
      <c r="CT114" s="157"/>
      <c r="CU114" s="157"/>
      <c r="CV114" s="157"/>
      <c r="CW114" s="157"/>
      <c r="CX114" s="157"/>
      <c r="CY114" s="157"/>
      <c r="CZ114" s="157"/>
    </row>
    <row r="115" spans="1:104" ht="12.75">
      <c r="A115" s="196"/>
      <c r="B115" s="196"/>
      <c r="C115" s="196"/>
      <c r="D115" s="196"/>
      <c r="E115" s="196"/>
      <c r="F115" s="196"/>
      <c r="G115" s="196"/>
      <c r="H115" s="196"/>
      <c r="I115" s="196"/>
      <c r="J115" s="196"/>
      <c r="K115" s="196"/>
      <c r="L115" s="196"/>
      <c r="M115" s="196"/>
      <c r="N115" s="196"/>
      <c r="O115" s="196"/>
      <c r="P115" s="196"/>
      <c r="Q115" s="196"/>
      <c r="R115" s="196"/>
      <c r="AA115" s="196"/>
      <c r="AB115" s="196"/>
      <c r="AC115" s="196"/>
      <c r="AD115" s="196"/>
      <c r="AE115" s="196"/>
      <c r="AF115" s="196"/>
      <c r="AG115" s="196"/>
      <c r="AH115" s="196"/>
      <c r="AI115" s="201"/>
      <c r="AJ115" s="201"/>
      <c r="AK115" s="201"/>
      <c r="AL115" s="201"/>
      <c r="AM115" s="201"/>
      <c r="AN115" s="201"/>
      <c r="AO115" s="201"/>
      <c r="AP115" s="201"/>
      <c r="AQ115" s="201"/>
      <c r="AR115" s="201"/>
      <c r="AS115" s="201"/>
      <c r="AT115" s="201"/>
      <c r="AU115" s="201"/>
      <c r="AV115" s="201"/>
      <c r="AW115" s="201"/>
      <c r="AX115" s="201"/>
      <c r="AY115" s="201"/>
      <c r="AZ115" s="201"/>
      <c r="BA115" s="201"/>
      <c r="BB115" s="201"/>
      <c r="BC115" s="201"/>
      <c r="BD115" s="201"/>
      <c r="BE115" s="201"/>
      <c r="BF115" s="201"/>
      <c r="BG115" s="201"/>
      <c r="BH115" s="201"/>
      <c r="BI115" s="201"/>
      <c r="BJ115" s="157"/>
      <c r="BK115" s="157"/>
      <c r="BL115" s="157"/>
      <c r="BM115" s="157"/>
      <c r="BN115" s="157"/>
      <c r="BO115" s="157"/>
      <c r="BP115" s="157"/>
      <c r="BQ115" s="157"/>
      <c r="BR115" s="157"/>
      <c r="BS115" s="157"/>
      <c r="BT115" s="157"/>
      <c r="BU115" s="157"/>
      <c r="BV115" s="157"/>
      <c r="BW115" s="157"/>
      <c r="BX115" s="157"/>
      <c r="BY115" s="157"/>
      <c r="BZ115" s="157"/>
      <c r="CA115" s="157"/>
      <c r="CB115" s="157"/>
      <c r="CC115" s="157"/>
      <c r="CD115" s="157"/>
      <c r="CE115" s="157"/>
      <c r="CF115" s="157"/>
      <c r="CG115" s="157"/>
      <c r="CH115" s="157"/>
      <c r="CI115" s="157"/>
      <c r="CJ115" s="157"/>
      <c r="CK115" s="157"/>
      <c r="CL115" s="157"/>
      <c r="CM115" s="157"/>
      <c r="CN115" s="157"/>
      <c r="CO115" s="157"/>
      <c r="CP115" s="157"/>
      <c r="CQ115" s="157"/>
      <c r="CR115" s="157"/>
      <c r="CS115" s="157"/>
      <c r="CT115" s="157"/>
      <c r="CU115" s="157"/>
      <c r="CV115" s="157"/>
      <c r="CW115" s="157"/>
      <c r="CX115" s="157"/>
      <c r="CY115" s="157"/>
      <c r="CZ115" s="157"/>
    </row>
    <row r="116" spans="1:104" ht="12.75">
      <c r="A116" s="196"/>
      <c r="B116" s="196"/>
      <c r="C116" s="196"/>
      <c r="D116" s="196"/>
      <c r="E116" s="196"/>
      <c r="F116" s="196"/>
      <c r="G116" s="196"/>
      <c r="H116" s="196"/>
      <c r="I116" s="196"/>
      <c r="J116" s="196"/>
      <c r="K116" s="196"/>
      <c r="L116" s="196"/>
      <c r="M116" s="196"/>
      <c r="N116" s="196"/>
      <c r="O116" s="196"/>
      <c r="P116" s="196"/>
      <c r="Q116" s="196"/>
      <c r="R116" s="196"/>
      <c r="AA116" s="196"/>
      <c r="AB116" s="196"/>
      <c r="AC116" s="196"/>
      <c r="AD116" s="196"/>
      <c r="AE116" s="196"/>
      <c r="AF116" s="196"/>
      <c r="AG116" s="196"/>
      <c r="AH116" s="196"/>
      <c r="AI116" s="201"/>
      <c r="AJ116" s="201"/>
      <c r="AK116" s="201"/>
      <c r="AL116" s="201"/>
      <c r="AM116" s="201"/>
      <c r="AN116" s="201"/>
      <c r="AO116" s="201"/>
      <c r="AP116" s="201"/>
      <c r="AQ116" s="201"/>
      <c r="AR116" s="201"/>
      <c r="AS116" s="201"/>
      <c r="AT116" s="201"/>
      <c r="AU116" s="201"/>
      <c r="AV116" s="201"/>
      <c r="AW116" s="201"/>
      <c r="AX116" s="201"/>
      <c r="AY116" s="201"/>
      <c r="AZ116" s="201"/>
      <c r="BA116" s="201"/>
      <c r="BB116" s="201"/>
      <c r="BC116" s="201"/>
      <c r="BD116" s="201"/>
      <c r="BE116" s="201"/>
      <c r="BF116" s="201"/>
      <c r="BG116" s="201"/>
      <c r="BH116" s="201"/>
      <c r="BI116" s="201"/>
      <c r="BJ116" s="157"/>
      <c r="BK116" s="157"/>
      <c r="BL116" s="157"/>
      <c r="BM116" s="157"/>
      <c r="BN116" s="157"/>
      <c r="BO116" s="157"/>
      <c r="BP116" s="157"/>
      <c r="BQ116" s="157"/>
      <c r="BR116" s="157"/>
      <c r="BS116" s="157"/>
      <c r="BT116" s="157"/>
      <c r="BU116" s="157"/>
      <c r="BV116" s="157"/>
      <c r="BW116" s="157"/>
      <c r="BX116" s="157"/>
      <c r="BY116" s="157"/>
      <c r="BZ116" s="157"/>
      <c r="CA116" s="157"/>
      <c r="CB116" s="157"/>
      <c r="CC116" s="157"/>
      <c r="CD116" s="157"/>
      <c r="CE116" s="157"/>
      <c r="CF116" s="157"/>
      <c r="CG116" s="157"/>
      <c r="CH116" s="157"/>
      <c r="CI116" s="157"/>
      <c r="CJ116" s="157"/>
      <c r="CK116" s="157"/>
      <c r="CL116" s="157"/>
      <c r="CM116" s="157"/>
      <c r="CN116" s="157"/>
      <c r="CO116" s="157"/>
      <c r="CP116" s="157"/>
      <c r="CQ116" s="157"/>
      <c r="CR116" s="157"/>
      <c r="CS116" s="157"/>
      <c r="CT116" s="157"/>
      <c r="CU116" s="157"/>
      <c r="CV116" s="157"/>
      <c r="CW116" s="157"/>
      <c r="CX116" s="157"/>
      <c r="CY116" s="157"/>
      <c r="CZ116" s="157"/>
    </row>
    <row r="117" spans="1:104" ht="12.75">
      <c r="A117" s="196"/>
      <c r="B117" s="196"/>
      <c r="C117" s="196"/>
      <c r="D117" s="196"/>
      <c r="E117" s="196"/>
      <c r="F117" s="196"/>
      <c r="G117" s="196"/>
      <c r="H117" s="196"/>
      <c r="I117" s="196"/>
      <c r="J117" s="196"/>
      <c r="K117" s="196"/>
      <c r="L117" s="196"/>
      <c r="M117" s="196"/>
      <c r="N117" s="196"/>
      <c r="O117" s="196"/>
      <c r="P117" s="196"/>
      <c r="Q117" s="196"/>
      <c r="R117" s="196"/>
      <c r="AA117" s="196"/>
      <c r="AB117" s="196"/>
      <c r="AC117" s="196"/>
      <c r="AD117" s="196"/>
      <c r="AE117" s="196"/>
      <c r="AF117" s="196"/>
      <c r="AG117" s="196"/>
      <c r="AH117" s="196"/>
      <c r="AI117" s="201"/>
      <c r="AJ117" s="201"/>
      <c r="AK117" s="201"/>
      <c r="AL117" s="201"/>
      <c r="AM117" s="201"/>
      <c r="AN117" s="201"/>
      <c r="AO117" s="201"/>
      <c r="AP117" s="201"/>
      <c r="AQ117" s="201"/>
      <c r="AR117" s="201"/>
      <c r="AS117" s="201"/>
      <c r="AT117" s="201"/>
      <c r="AU117" s="201"/>
      <c r="AV117" s="201"/>
      <c r="AW117" s="201"/>
      <c r="AX117" s="201"/>
      <c r="AY117" s="201"/>
      <c r="AZ117" s="201"/>
      <c r="BA117" s="201"/>
      <c r="BB117" s="201"/>
      <c r="BC117" s="201"/>
      <c r="BD117" s="201"/>
      <c r="BE117" s="201"/>
      <c r="BF117" s="201"/>
      <c r="BG117" s="201"/>
      <c r="BH117" s="201"/>
      <c r="BI117" s="201"/>
      <c r="BJ117" s="157"/>
      <c r="BK117" s="157"/>
      <c r="BL117" s="157"/>
      <c r="BM117" s="157"/>
      <c r="BN117" s="157"/>
      <c r="BO117" s="157"/>
      <c r="BP117" s="157"/>
      <c r="BQ117" s="157"/>
      <c r="BR117" s="157"/>
      <c r="BS117" s="157"/>
      <c r="BT117" s="157"/>
      <c r="BU117" s="157"/>
      <c r="BV117" s="157"/>
      <c r="BW117" s="157"/>
      <c r="BX117" s="157"/>
      <c r="BY117" s="157"/>
      <c r="BZ117" s="157"/>
      <c r="CA117" s="157"/>
      <c r="CB117" s="157"/>
      <c r="CC117" s="157"/>
      <c r="CD117" s="157"/>
      <c r="CE117" s="157"/>
      <c r="CF117" s="157"/>
      <c r="CG117" s="157"/>
      <c r="CH117" s="157"/>
      <c r="CI117" s="157"/>
      <c r="CJ117" s="157"/>
      <c r="CK117" s="157"/>
      <c r="CL117" s="157"/>
      <c r="CM117" s="157"/>
      <c r="CN117" s="157"/>
      <c r="CO117" s="157"/>
      <c r="CP117" s="157"/>
      <c r="CQ117" s="157"/>
      <c r="CR117" s="157"/>
      <c r="CS117" s="157"/>
      <c r="CT117" s="157"/>
      <c r="CU117" s="157"/>
      <c r="CV117" s="157"/>
      <c r="CW117" s="157"/>
      <c r="CX117" s="157"/>
      <c r="CY117" s="157"/>
      <c r="CZ117" s="157"/>
    </row>
    <row r="118" spans="1:104" ht="12.75">
      <c r="A118" s="196"/>
      <c r="B118" s="196"/>
      <c r="C118" s="196"/>
      <c r="D118" s="196"/>
      <c r="E118" s="196"/>
      <c r="F118" s="196"/>
      <c r="G118" s="196"/>
      <c r="H118" s="196"/>
      <c r="I118" s="196"/>
      <c r="J118" s="196"/>
      <c r="K118" s="196"/>
      <c r="L118" s="196"/>
      <c r="M118" s="196"/>
      <c r="N118" s="196"/>
      <c r="O118" s="196"/>
      <c r="P118" s="196"/>
      <c r="Q118" s="196"/>
      <c r="R118" s="196"/>
      <c r="AA118" s="196"/>
      <c r="AB118" s="196"/>
      <c r="AC118" s="196"/>
      <c r="AD118" s="196"/>
      <c r="AE118" s="196"/>
      <c r="AF118" s="196"/>
      <c r="AG118" s="196"/>
      <c r="AH118" s="196"/>
      <c r="AI118" s="201"/>
      <c r="AJ118" s="201"/>
      <c r="AK118" s="201"/>
      <c r="AL118" s="201"/>
      <c r="AM118" s="201"/>
      <c r="AN118" s="201"/>
      <c r="AO118" s="201"/>
      <c r="AP118" s="201"/>
      <c r="AQ118" s="201"/>
      <c r="AR118" s="201"/>
      <c r="AS118" s="201"/>
      <c r="AT118" s="201"/>
      <c r="AU118" s="201"/>
      <c r="AV118" s="201"/>
      <c r="AW118" s="201"/>
      <c r="AX118" s="201"/>
      <c r="AY118" s="201"/>
      <c r="AZ118" s="201"/>
      <c r="BA118" s="201"/>
      <c r="BB118" s="201"/>
      <c r="BC118" s="201"/>
      <c r="BD118" s="201"/>
      <c r="BE118" s="201"/>
      <c r="BF118" s="201"/>
      <c r="BG118" s="201"/>
      <c r="BH118" s="201"/>
      <c r="BI118" s="201"/>
      <c r="BJ118" s="157"/>
      <c r="BK118" s="157"/>
      <c r="BL118" s="157"/>
      <c r="BM118" s="157"/>
      <c r="BN118" s="157"/>
      <c r="BO118" s="157"/>
      <c r="BP118" s="157"/>
      <c r="BQ118" s="157"/>
      <c r="BR118" s="157"/>
      <c r="BS118" s="157"/>
      <c r="BT118" s="157"/>
      <c r="BU118" s="157"/>
      <c r="BV118" s="157"/>
      <c r="BW118" s="157"/>
      <c r="BX118" s="157"/>
      <c r="BY118" s="157"/>
      <c r="BZ118" s="157"/>
      <c r="CA118" s="157"/>
      <c r="CB118" s="157"/>
      <c r="CC118" s="157"/>
      <c r="CD118" s="157"/>
      <c r="CE118" s="157"/>
      <c r="CF118" s="157"/>
      <c r="CG118" s="157"/>
      <c r="CH118" s="157"/>
      <c r="CI118" s="157"/>
      <c r="CJ118" s="157"/>
      <c r="CK118" s="157"/>
      <c r="CL118" s="157"/>
      <c r="CM118" s="157"/>
      <c r="CN118" s="157"/>
      <c r="CO118" s="157"/>
      <c r="CP118" s="157"/>
      <c r="CQ118" s="157"/>
      <c r="CR118" s="157"/>
      <c r="CS118" s="157"/>
      <c r="CT118" s="157"/>
      <c r="CU118" s="157"/>
      <c r="CV118" s="157"/>
      <c r="CW118" s="157"/>
      <c r="CX118" s="157"/>
      <c r="CY118" s="157"/>
      <c r="CZ118" s="157"/>
    </row>
    <row r="119" spans="1:104" ht="12.75">
      <c r="A119" s="196"/>
      <c r="B119" s="196"/>
      <c r="C119" s="196"/>
      <c r="D119" s="196"/>
      <c r="E119" s="196"/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  <c r="P119" s="196"/>
      <c r="Q119" s="196"/>
      <c r="R119" s="196"/>
      <c r="AA119" s="196"/>
      <c r="AB119" s="196"/>
      <c r="AC119" s="196"/>
      <c r="AD119" s="196"/>
      <c r="AE119" s="196"/>
      <c r="AF119" s="196"/>
      <c r="AG119" s="196"/>
      <c r="AH119" s="196"/>
      <c r="AI119" s="201"/>
      <c r="AJ119" s="201"/>
      <c r="AK119" s="201"/>
      <c r="AL119" s="201"/>
      <c r="AM119" s="201"/>
      <c r="AN119" s="201"/>
      <c r="AO119" s="201"/>
      <c r="AP119" s="201"/>
      <c r="AQ119" s="201"/>
      <c r="AR119" s="201"/>
      <c r="AS119" s="201"/>
      <c r="AT119" s="201"/>
      <c r="AU119" s="201"/>
      <c r="AV119" s="201"/>
      <c r="AW119" s="201"/>
      <c r="AX119" s="201"/>
      <c r="AY119" s="201"/>
      <c r="AZ119" s="201"/>
      <c r="BA119" s="201"/>
      <c r="BB119" s="201"/>
      <c r="BC119" s="201"/>
      <c r="BD119" s="201"/>
      <c r="BE119" s="201"/>
      <c r="BF119" s="201"/>
      <c r="BG119" s="201"/>
      <c r="BH119" s="201"/>
      <c r="BI119" s="201"/>
      <c r="BJ119" s="157"/>
      <c r="BK119" s="157"/>
      <c r="BL119" s="157"/>
      <c r="BM119" s="157"/>
      <c r="BN119" s="157"/>
      <c r="BO119" s="157"/>
      <c r="BP119" s="157"/>
      <c r="BQ119" s="157"/>
      <c r="BR119" s="157"/>
      <c r="BS119" s="157"/>
      <c r="BT119" s="157"/>
      <c r="BU119" s="157"/>
      <c r="BV119" s="157"/>
      <c r="BW119" s="157"/>
      <c r="BX119" s="157"/>
      <c r="BY119" s="157"/>
      <c r="BZ119" s="157"/>
      <c r="CA119" s="157"/>
      <c r="CB119" s="157"/>
      <c r="CC119" s="157"/>
      <c r="CD119" s="157"/>
      <c r="CE119" s="157"/>
      <c r="CF119" s="157"/>
      <c r="CG119" s="157"/>
      <c r="CH119" s="157"/>
      <c r="CI119" s="157"/>
      <c r="CJ119" s="157"/>
      <c r="CK119" s="157"/>
      <c r="CL119" s="157"/>
      <c r="CM119" s="157"/>
      <c r="CN119" s="157"/>
      <c r="CO119" s="157"/>
      <c r="CP119" s="157"/>
      <c r="CQ119" s="157"/>
      <c r="CR119" s="157"/>
      <c r="CS119" s="157"/>
      <c r="CT119" s="157"/>
      <c r="CU119" s="157"/>
      <c r="CV119" s="157"/>
      <c r="CW119" s="157"/>
      <c r="CX119" s="157"/>
      <c r="CY119" s="157"/>
      <c r="CZ119" s="157"/>
    </row>
    <row r="120" spans="1:104" ht="12.75">
      <c r="A120" s="196"/>
      <c r="B120" s="196"/>
      <c r="C120" s="196"/>
      <c r="D120" s="196"/>
      <c r="E120" s="196"/>
      <c r="F120" s="196"/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  <c r="Q120" s="196"/>
      <c r="R120" s="196"/>
      <c r="AA120" s="196"/>
      <c r="AB120" s="196"/>
      <c r="AC120" s="196"/>
      <c r="AD120" s="196"/>
      <c r="AE120" s="196"/>
      <c r="AF120" s="196"/>
      <c r="AG120" s="196"/>
      <c r="AH120" s="196"/>
      <c r="AI120" s="201"/>
      <c r="AJ120" s="201"/>
      <c r="AK120" s="201"/>
      <c r="AL120" s="201"/>
      <c r="AM120" s="201"/>
      <c r="AN120" s="201"/>
      <c r="AO120" s="201"/>
      <c r="AP120" s="201"/>
      <c r="AQ120" s="201"/>
      <c r="AR120" s="201"/>
      <c r="AS120" s="201"/>
      <c r="AT120" s="201"/>
      <c r="AU120" s="201"/>
      <c r="AV120" s="201"/>
      <c r="AW120" s="201"/>
      <c r="AX120" s="201"/>
      <c r="AY120" s="201"/>
      <c r="AZ120" s="201"/>
      <c r="BA120" s="201"/>
      <c r="BB120" s="201"/>
      <c r="BC120" s="201"/>
      <c r="BD120" s="201"/>
      <c r="BE120" s="201"/>
      <c r="BF120" s="201"/>
      <c r="BG120" s="201"/>
      <c r="BH120" s="201"/>
      <c r="BI120" s="201"/>
      <c r="BJ120" s="157"/>
      <c r="BK120" s="157"/>
      <c r="BL120" s="157"/>
      <c r="BM120" s="157"/>
      <c r="BN120" s="157"/>
      <c r="BO120" s="157"/>
      <c r="BP120" s="157"/>
      <c r="BQ120" s="157"/>
      <c r="BR120" s="157"/>
      <c r="BS120" s="157"/>
      <c r="BT120" s="157"/>
      <c r="BU120" s="157"/>
      <c r="BV120" s="157"/>
      <c r="BW120" s="157"/>
      <c r="BX120" s="157"/>
      <c r="BY120" s="157"/>
      <c r="BZ120" s="157"/>
      <c r="CA120" s="157"/>
      <c r="CB120" s="157"/>
      <c r="CC120" s="157"/>
      <c r="CD120" s="157"/>
      <c r="CE120" s="157"/>
      <c r="CF120" s="157"/>
      <c r="CG120" s="157"/>
      <c r="CH120" s="157"/>
      <c r="CI120" s="157"/>
      <c r="CJ120" s="157"/>
      <c r="CK120" s="157"/>
      <c r="CL120" s="157"/>
      <c r="CM120" s="157"/>
      <c r="CN120" s="157"/>
      <c r="CO120" s="157"/>
      <c r="CP120" s="157"/>
      <c r="CQ120" s="157"/>
      <c r="CR120" s="157"/>
      <c r="CS120" s="157"/>
      <c r="CT120" s="157"/>
      <c r="CU120" s="157"/>
      <c r="CV120" s="157"/>
      <c r="CW120" s="157"/>
      <c r="CX120" s="157"/>
      <c r="CY120" s="157"/>
      <c r="CZ120" s="157"/>
    </row>
    <row r="121" spans="1:104" ht="12.75">
      <c r="A121" s="196"/>
      <c r="B121" s="196"/>
      <c r="C121" s="196"/>
      <c r="D121" s="196"/>
      <c r="E121" s="196"/>
      <c r="F121" s="196"/>
      <c r="G121" s="196"/>
      <c r="H121" s="196"/>
      <c r="I121" s="196"/>
      <c r="J121" s="196"/>
      <c r="K121" s="196"/>
      <c r="L121" s="196"/>
      <c r="M121" s="196"/>
      <c r="N121" s="196"/>
      <c r="O121" s="196"/>
      <c r="P121" s="196"/>
      <c r="Q121" s="196"/>
      <c r="R121" s="196"/>
      <c r="AA121" s="196"/>
      <c r="AB121" s="196"/>
      <c r="AC121" s="196"/>
      <c r="AD121" s="196"/>
      <c r="AE121" s="196"/>
      <c r="AF121" s="196"/>
      <c r="AG121" s="196"/>
      <c r="AH121" s="196"/>
      <c r="AI121" s="201"/>
      <c r="AJ121" s="201"/>
      <c r="AK121" s="201"/>
      <c r="AL121" s="201"/>
      <c r="AM121" s="201"/>
      <c r="AN121" s="201"/>
      <c r="AO121" s="201"/>
      <c r="AP121" s="201"/>
      <c r="AQ121" s="201"/>
      <c r="AR121" s="201"/>
      <c r="AS121" s="201"/>
      <c r="AT121" s="201"/>
      <c r="AU121" s="201"/>
      <c r="AV121" s="201"/>
      <c r="AW121" s="201"/>
      <c r="AX121" s="201"/>
      <c r="AY121" s="201"/>
      <c r="AZ121" s="201"/>
      <c r="BA121" s="201"/>
      <c r="BB121" s="201"/>
      <c r="BC121" s="201"/>
      <c r="BD121" s="201"/>
      <c r="BE121" s="201"/>
      <c r="BF121" s="201"/>
      <c r="BG121" s="201"/>
      <c r="BH121" s="201"/>
      <c r="BI121" s="201"/>
      <c r="BJ121" s="157"/>
      <c r="BK121" s="157"/>
      <c r="BL121" s="157"/>
      <c r="BM121" s="157"/>
      <c r="BN121" s="157"/>
      <c r="BO121" s="157"/>
      <c r="BP121" s="157"/>
      <c r="BQ121" s="157"/>
      <c r="BR121" s="157"/>
      <c r="BS121" s="157"/>
      <c r="BT121" s="157"/>
      <c r="BU121" s="157"/>
      <c r="BV121" s="157"/>
      <c r="BW121" s="157"/>
      <c r="BX121" s="157"/>
      <c r="BY121" s="157"/>
      <c r="BZ121" s="157"/>
      <c r="CA121" s="157"/>
      <c r="CB121" s="157"/>
      <c r="CC121" s="157"/>
      <c r="CD121" s="157"/>
      <c r="CE121" s="157"/>
      <c r="CF121" s="157"/>
      <c r="CG121" s="157"/>
      <c r="CH121" s="157"/>
      <c r="CI121" s="157"/>
      <c r="CJ121" s="157"/>
      <c r="CK121" s="157"/>
      <c r="CL121" s="157"/>
      <c r="CM121" s="157"/>
      <c r="CN121" s="157"/>
      <c r="CO121" s="157"/>
      <c r="CP121" s="157"/>
      <c r="CQ121" s="157"/>
      <c r="CR121" s="157"/>
      <c r="CS121" s="157"/>
      <c r="CT121" s="157"/>
      <c r="CU121" s="157"/>
      <c r="CV121" s="157"/>
      <c r="CW121" s="157"/>
      <c r="CX121" s="157"/>
      <c r="CY121" s="157"/>
      <c r="CZ121" s="157"/>
    </row>
    <row r="122" spans="1:104" ht="12.75">
      <c r="A122" s="196"/>
      <c r="B122" s="196"/>
      <c r="C122" s="196"/>
      <c r="D122" s="196"/>
      <c r="E122" s="196"/>
      <c r="F122" s="196"/>
      <c r="G122" s="196"/>
      <c r="H122" s="196"/>
      <c r="I122" s="196"/>
      <c r="J122" s="196"/>
      <c r="K122" s="196"/>
      <c r="L122" s="196"/>
      <c r="M122" s="196"/>
      <c r="N122" s="196"/>
      <c r="O122" s="196"/>
      <c r="P122" s="196"/>
      <c r="Q122" s="196"/>
      <c r="R122" s="196"/>
      <c r="AA122" s="196"/>
      <c r="AB122" s="196"/>
      <c r="AC122" s="196"/>
      <c r="AD122" s="196"/>
      <c r="AE122" s="196"/>
      <c r="AF122" s="196"/>
      <c r="AG122" s="196"/>
      <c r="AH122" s="196"/>
      <c r="AI122" s="201"/>
      <c r="AJ122" s="201"/>
      <c r="AK122" s="201"/>
      <c r="AL122" s="201"/>
      <c r="AM122" s="201"/>
      <c r="AN122" s="201"/>
      <c r="AO122" s="201"/>
      <c r="AP122" s="201"/>
      <c r="AQ122" s="201"/>
      <c r="AR122" s="201"/>
      <c r="AS122" s="201"/>
      <c r="AT122" s="201"/>
      <c r="AU122" s="201"/>
      <c r="AV122" s="201"/>
      <c r="AW122" s="201"/>
      <c r="AX122" s="201"/>
      <c r="AY122" s="201"/>
      <c r="AZ122" s="201"/>
      <c r="BA122" s="201"/>
      <c r="BB122" s="201"/>
      <c r="BC122" s="201"/>
      <c r="BD122" s="201"/>
      <c r="BE122" s="201"/>
      <c r="BF122" s="201"/>
      <c r="BG122" s="201"/>
      <c r="BH122" s="201"/>
      <c r="BI122" s="201"/>
      <c r="BJ122" s="157"/>
      <c r="BK122" s="157"/>
      <c r="BL122" s="157"/>
      <c r="BM122" s="157"/>
      <c r="BN122" s="157"/>
      <c r="BO122" s="157"/>
      <c r="BP122" s="157"/>
      <c r="BQ122" s="157"/>
      <c r="BR122" s="157"/>
      <c r="BS122" s="157"/>
      <c r="BT122" s="157"/>
      <c r="BU122" s="157"/>
      <c r="BV122" s="157"/>
      <c r="BW122" s="157"/>
      <c r="BX122" s="157"/>
      <c r="BY122" s="157"/>
      <c r="BZ122" s="157"/>
      <c r="CA122" s="157"/>
      <c r="CB122" s="157"/>
      <c r="CC122" s="157"/>
      <c r="CD122" s="157"/>
      <c r="CE122" s="157"/>
      <c r="CF122" s="157"/>
      <c r="CG122" s="157"/>
      <c r="CH122" s="157"/>
      <c r="CI122" s="157"/>
      <c r="CJ122" s="157"/>
      <c r="CK122" s="157"/>
      <c r="CL122" s="157"/>
      <c r="CM122" s="157"/>
      <c r="CN122" s="157"/>
      <c r="CO122" s="157"/>
      <c r="CP122" s="157"/>
      <c r="CQ122" s="157"/>
      <c r="CR122" s="157"/>
      <c r="CS122" s="157"/>
      <c r="CT122" s="157"/>
      <c r="CU122" s="157"/>
      <c r="CV122" s="157"/>
      <c r="CW122" s="157"/>
      <c r="CX122" s="157"/>
      <c r="CY122" s="157"/>
      <c r="CZ122" s="157"/>
    </row>
    <row r="123" spans="1:104" ht="12.75">
      <c r="A123" s="196"/>
      <c r="B123" s="196"/>
      <c r="C123" s="196"/>
      <c r="D123" s="196"/>
      <c r="E123" s="196"/>
      <c r="F123" s="196"/>
      <c r="G123" s="196"/>
      <c r="H123" s="196"/>
      <c r="I123" s="196"/>
      <c r="J123" s="196"/>
      <c r="K123" s="196"/>
      <c r="L123" s="196"/>
      <c r="M123" s="196"/>
      <c r="N123" s="196"/>
      <c r="O123" s="196"/>
      <c r="P123" s="196"/>
      <c r="Q123" s="196"/>
      <c r="R123" s="196"/>
      <c r="AA123" s="196"/>
      <c r="AB123" s="196"/>
      <c r="AC123" s="196"/>
      <c r="AD123" s="196"/>
      <c r="AE123" s="196"/>
      <c r="AF123" s="196"/>
      <c r="AG123" s="196"/>
      <c r="AH123" s="196"/>
      <c r="AI123" s="201"/>
      <c r="AJ123" s="201"/>
      <c r="AK123" s="201"/>
      <c r="AL123" s="201"/>
      <c r="AM123" s="201"/>
      <c r="AN123" s="201"/>
      <c r="AO123" s="201"/>
      <c r="AP123" s="201"/>
      <c r="AQ123" s="201"/>
      <c r="AR123" s="201"/>
      <c r="AS123" s="201"/>
      <c r="AT123" s="201"/>
      <c r="AU123" s="201"/>
      <c r="AV123" s="201"/>
      <c r="AW123" s="201"/>
      <c r="AX123" s="201"/>
      <c r="AY123" s="201"/>
      <c r="AZ123" s="201"/>
      <c r="BA123" s="201"/>
      <c r="BB123" s="201"/>
      <c r="BC123" s="201"/>
      <c r="BD123" s="201"/>
      <c r="BE123" s="201"/>
      <c r="BF123" s="201"/>
      <c r="BG123" s="201"/>
      <c r="BH123" s="201"/>
      <c r="BI123" s="201"/>
      <c r="BJ123" s="157"/>
      <c r="BK123" s="157"/>
      <c r="BL123" s="157"/>
      <c r="BM123" s="157"/>
      <c r="BN123" s="157"/>
      <c r="BO123" s="157"/>
      <c r="BP123" s="157"/>
      <c r="BQ123" s="157"/>
      <c r="BR123" s="157"/>
      <c r="BS123" s="157"/>
      <c r="BT123" s="157"/>
      <c r="BU123" s="157"/>
      <c r="BV123" s="157"/>
      <c r="BW123" s="157"/>
      <c r="BX123" s="157"/>
      <c r="BY123" s="157"/>
      <c r="BZ123" s="157"/>
      <c r="CA123" s="157"/>
      <c r="CB123" s="157"/>
      <c r="CC123" s="157"/>
      <c r="CD123" s="157"/>
      <c r="CE123" s="157"/>
      <c r="CF123" s="157"/>
      <c r="CG123" s="157"/>
      <c r="CH123" s="157"/>
      <c r="CI123" s="157"/>
      <c r="CJ123" s="157"/>
      <c r="CK123" s="157"/>
      <c r="CL123" s="157"/>
      <c r="CM123" s="157"/>
      <c r="CN123" s="157"/>
      <c r="CO123" s="157"/>
      <c r="CP123" s="157"/>
      <c r="CQ123" s="157"/>
      <c r="CR123" s="157"/>
      <c r="CS123" s="157"/>
      <c r="CT123" s="157"/>
      <c r="CU123" s="157"/>
      <c r="CV123" s="157"/>
      <c r="CW123" s="157"/>
      <c r="CX123" s="157"/>
      <c r="CY123" s="157"/>
      <c r="CZ123" s="157"/>
    </row>
    <row r="124" spans="1:104" ht="12.75">
      <c r="A124" s="196"/>
      <c r="B124" s="196"/>
      <c r="C124" s="196"/>
      <c r="D124" s="196"/>
      <c r="E124" s="196"/>
      <c r="F124" s="196"/>
      <c r="G124" s="196"/>
      <c r="H124" s="196"/>
      <c r="I124" s="196"/>
      <c r="J124" s="196"/>
      <c r="K124" s="196"/>
      <c r="L124" s="196"/>
      <c r="M124" s="196"/>
      <c r="N124" s="196"/>
      <c r="O124" s="196"/>
      <c r="P124" s="196"/>
      <c r="Q124" s="196"/>
      <c r="R124" s="196"/>
      <c r="AA124" s="196"/>
      <c r="AB124" s="196"/>
      <c r="AC124" s="196"/>
      <c r="AD124" s="196"/>
      <c r="AE124" s="196"/>
      <c r="AF124" s="196"/>
      <c r="AG124" s="196"/>
      <c r="AH124" s="196"/>
      <c r="AI124" s="201"/>
      <c r="AJ124" s="201"/>
      <c r="AK124" s="201"/>
      <c r="AL124" s="201"/>
      <c r="AM124" s="201"/>
      <c r="AN124" s="201"/>
      <c r="AO124" s="201"/>
      <c r="AP124" s="201"/>
      <c r="AQ124" s="201"/>
      <c r="AR124" s="201"/>
      <c r="AS124" s="201"/>
      <c r="AT124" s="201"/>
      <c r="AU124" s="201"/>
      <c r="AV124" s="201"/>
      <c r="AW124" s="201"/>
      <c r="AX124" s="201"/>
      <c r="AY124" s="201"/>
      <c r="AZ124" s="201"/>
      <c r="BA124" s="201"/>
      <c r="BB124" s="201"/>
      <c r="BC124" s="201"/>
      <c r="BD124" s="201"/>
      <c r="BE124" s="201"/>
      <c r="BF124" s="201"/>
      <c r="BG124" s="201"/>
      <c r="BH124" s="201"/>
      <c r="BI124" s="201"/>
      <c r="BJ124" s="157"/>
      <c r="BK124" s="157"/>
      <c r="BL124" s="157"/>
      <c r="BM124" s="157"/>
      <c r="BN124" s="157"/>
      <c r="BO124" s="157"/>
      <c r="BP124" s="157"/>
      <c r="BQ124" s="157"/>
      <c r="BR124" s="157"/>
      <c r="BS124" s="157"/>
      <c r="BT124" s="157"/>
      <c r="BU124" s="157"/>
      <c r="BV124" s="157"/>
      <c r="BW124" s="157"/>
      <c r="BX124" s="157"/>
      <c r="BY124" s="157"/>
      <c r="BZ124" s="157"/>
      <c r="CA124" s="157"/>
      <c r="CB124" s="157"/>
      <c r="CC124" s="157"/>
      <c r="CD124" s="157"/>
      <c r="CE124" s="157"/>
      <c r="CF124" s="157"/>
      <c r="CG124" s="157"/>
      <c r="CH124" s="157"/>
      <c r="CI124" s="157"/>
      <c r="CJ124" s="157"/>
      <c r="CK124" s="157"/>
      <c r="CL124" s="157"/>
      <c r="CM124" s="157"/>
      <c r="CN124" s="157"/>
      <c r="CO124" s="157"/>
      <c r="CP124" s="157"/>
      <c r="CQ124" s="157"/>
      <c r="CR124" s="157"/>
      <c r="CS124" s="157"/>
      <c r="CT124" s="157"/>
      <c r="CU124" s="157"/>
      <c r="CV124" s="157"/>
      <c r="CW124" s="157"/>
      <c r="CX124" s="157"/>
      <c r="CY124" s="157"/>
      <c r="CZ124" s="157"/>
    </row>
    <row r="125" spans="1:104" ht="12.75">
      <c r="A125" s="196"/>
      <c r="B125" s="196"/>
      <c r="C125" s="196"/>
      <c r="D125" s="196"/>
      <c r="E125" s="196"/>
      <c r="F125" s="196"/>
      <c r="G125" s="196"/>
      <c r="H125" s="196"/>
      <c r="I125" s="196"/>
      <c r="J125" s="196"/>
      <c r="K125" s="196"/>
      <c r="L125" s="196"/>
      <c r="M125" s="196"/>
      <c r="N125" s="196"/>
      <c r="O125" s="196"/>
      <c r="P125" s="196"/>
      <c r="Q125" s="196"/>
      <c r="R125" s="196"/>
      <c r="AA125" s="196"/>
      <c r="AB125" s="196"/>
      <c r="AC125" s="196"/>
      <c r="AD125" s="196"/>
      <c r="AE125" s="196"/>
      <c r="AF125" s="196"/>
      <c r="AG125" s="196"/>
      <c r="AH125" s="196"/>
      <c r="AI125" s="201"/>
      <c r="AJ125" s="201"/>
      <c r="AK125" s="201"/>
      <c r="AL125" s="201"/>
      <c r="AM125" s="201"/>
      <c r="AN125" s="201"/>
      <c r="AO125" s="201"/>
      <c r="AP125" s="201"/>
      <c r="AQ125" s="201"/>
      <c r="AR125" s="201"/>
      <c r="AS125" s="201"/>
      <c r="AT125" s="201"/>
      <c r="AU125" s="201"/>
      <c r="AV125" s="201"/>
      <c r="AW125" s="201"/>
      <c r="AX125" s="201"/>
      <c r="AY125" s="201"/>
      <c r="AZ125" s="201"/>
      <c r="BA125" s="201"/>
      <c r="BB125" s="201"/>
      <c r="BC125" s="201"/>
      <c r="BD125" s="201"/>
      <c r="BE125" s="201"/>
      <c r="BF125" s="201"/>
      <c r="BG125" s="201"/>
      <c r="BH125" s="201"/>
      <c r="BI125" s="201"/>
      <c r="BJ125" s="157"/>
      <c r="BK125" s="157"/>
      <c r="BL125" s="157"/>
      <c r="BM125" s="157"/>
      <c r="BN125" s="157"/>
      <c r="BO125" s="157"/>
      <c r="BP125" s="157"/>
      <c r="BQ125" s="157"/>
      <c r="BR125" s="157"/>
      <c r="BS125" s="157"/>
      <c r="BT125" s="157"/>
      <c r="BU125" s="157"/>
      <c r="BV125" s="157"/>
      <c r="BW125" s="157"/>
      <c r="BX125" s="157"/>
      <c r="BY125" s="157"/>
      <c r="BZ125" s="157"/>
      <c r="CA125" s="157"/>
      <c r="CB125" s="157"/>
      <c r="CC125" s="157"/>
      <c r="CD125" s="157"/>
      <c r="CE125" s="157"/>
      <c r="CF125" s="157"/>
      <c r="CG125" s="157"/>
      <c r="CH125" s="157"/>
      <c r="CI125" s="157"/>
      <c r="CJ125" s="157"/>
      <c r="CK125" s="157"/>
      <c r="CL125" s="157"/>
      <c r="CM125" s="157"/>
      <c r="CN125" s="157"/>
      <c r="CO125" s="157"/>
      <c r="CP125" s="157"/>
      <c r="CQ125" s="157"/>
      <c r="CR125" s="157"/>
      <c r="CS125" s="157"/>
      <c r="CT125" s="157"/>
      <c r="CU125" s="157"/>
      <c r="CV125" s="157"/>
      <c r="CW125" s="157"/>
      <c r="CX125" s="157"/>
      <c r="CY125" s="157"/>
      <c r="CZ125" s="157"/>
    </row>
    <row r="126" spans="1:104" ht="12.75">
      <c r="A126" s="196"/>
      <c r="B126" s="196"/>
      <c r="C126" s="196"/>
      <c r="D126" s="196"/>
      <c r="E126" s="196"/>
      <c r="F126" s="196"/>
      <c r="G126" s="196"/>
      <c r="H126" s="196"/>
      <c r="I126" s="196"/>
      <c r="J126" s="196"/>
      <c r="K126" s="196"/>
      <c r="L126" s="196"/>
      <c r="M126" s="196"/>
      <c r="N126" s="196"/>
      <c r="O126" s="196"/>
      <c r="P126" s="196"/>
      <c r="Q126" s="196"/>
      <c r="R126" s="196"/>
      <c r="AA126" s="196"/>
      <c r="AB126" s="196"/>
      <c r="AC126" s="196"/>
      <c r="AD126" s="196"/>
      <c r="AE126" s="196"/>
      <c r="AF126" s="196"/>
      <c r="AG126" s="196"/>
      <c r="AH126" s="196"/>
      <c r="AI126" s="201"/>
      <c r="AJ126" s="201"/>
      <c r="AK126" s="201"/>
      <c r="AL126" s="201"/>
      <c r="AM126" s="201"/>
      <c r="AN126" s="201"/>
      <c r="AO126" s="201"/>
      <c r="AP126" s="201"/>
      <c r="AQ126" s="201"/>
      <c r="AR126" s="201"/>
      <c r="AS126" s="201"/>
      <c r="AT126" s="201"/>
      <c r="AU126" s="201"/>
      <c r="AV126" s="201"/>
      <c r="AW126" s="201"/>
      <c r="AX126" s="201"/>
      <c r="AY126" s="201"/>
      <c r="AZ126" s="201"/>
      <c r="BA126" s="201"/>
      <c r="BB126" s="201"/>
      <c r="BC126" s="201"/>
      <c r="BD126" s="201"/>
      <c r="BE126" s="201"/>
      <c r="BF126" s="201"/>
      <c r="BG126" s="201"/>
      <c r="BH126" s="201"/>
      <c r="BI126" s="201"/>
      <c r="BJ126" s="157"/>
      <c r="BK126" s="157"/>
      <c r="BL126" s="157"/>
      <c r="BM126" s="157"/>
      <c r="BN126" s="157"/>
      <c r="BO126" s="157"/>
      <c r="BP126" s="157"/>
      <c r="BQ126" s="157"/>
      <c r="BR126" s="157"/>
      <c r="BS126" s="157"/>
      <c r="BT126" s="157"/>
      <c r="BU126" s="157"/>
      <c r="BV126" s="157"/>
      <c r="BW126" s="157"/>
      <c r="BX126" s="157"/>
      <c r="BY126" s="157"/>
      <c r="BZ126" s="157"/>
      <c r="CA126" s="157"/>
      <c r="CB126" s="157"/>
      <c r="CC126" s="157"/>
      <c r="CD126" s="157"/>
      <c r="CE126" s="157"/>
      <c r="CF126" s="157"/>
      <c r="CG126" s="157"/>
      <c r="CH126" s="157"/>
      <c r="CI126" s="157"/>
      <c r="CJ126" s="157"/>
      <c r="CK126" s="157"/>
      <c r="CL126" s="157"/>
      <c r="CM126" s="157"/>
      <c r="CN126" s="157"/>
      <c r="CO126" s="157"/>
      <c r="CP126" s="157"/>
      <c r="CQ126" s="157"/>
      <c r="CR126" s="157"/>
      <c r="CS126" s="157"/>
      <c r="CT126" s="157"/>
      <c r="CU126" s="157"/>
      <c r="CV126" s="157"/>
      <c r="CW126" s="157"/>
      <c r="CX126" s="157"/>
      <c r="CY126" s="157"/>
      <c r="CZ126" s="157"/>
    </row>
    <row r="127" spans="1:104" ht="12.75">
      <c r="A127" s="196"/>
      <c r="B127" s="196"/>
      <c r="C127" s="196"/>
      <c r="D127" s="196"/>
      <c r="E127" s="196"/>
      <c r="F127" s="196"/>
      <c r="G127" s="196"/>
      <c r="H127" s="196"/>
      <c r="I127" s="196"/>
      <c r="J127" s="196"/>
      <c r="K127" s="196"/>
      <c r="L127" s="196"/>
      <c r="M127" s="196"/>
      <c r="N127" s="196"/>
      <c r="O127" s="196"/>
      <c r="P127" s="196"/>
      <c r="Q127" s="196"/>
      <c r="R127" s="196"/>
      <c r="AA127" s="196"/>
      <c r="AB127" s="196"/>
      <c r="AC127" s="196"/>
      <c r="AD127" s="196"/>
      <c r="AE127" s="196"/>
      <c r="AF127" s="196"/>
      <c r="AG127" s="196"/>
      <c r="AH127" s="196"/>
      <c r="AI127" s="201"/>
      <c r="AJ127" s="201"/>
      <c r="AK127" s="201"/>
      <c r="AL127" s="201"/>
      <c r="AM127" s="201"/>
      <c r="AN127" s="201"/>
      <c r="AO127" s="201"/>
      <c r="AP127" s="201"/>
      <c r="AQ127" s="201"/>
      <c r="AR127" s="201"/>
      <c r="AS127" s="201"/>
      <c r="AT127" s="201"/>
      <c r="AU127" s="201"/>
      <c r="AV127" s="201"/>
      <c r="AW127" s="201"/>
      <c r="AX127" s="201"/>
      <c r="AY127" s="201"/>
      <c r="AZ127" s="201"/>
      <c r="BA127" s="201"/>
      <c r="BB127" s="201"/>
      <c r="BC127" s="201"/>
      <c r="BD127" s="201"/>
      <c r="BE127" s="201"/>
      <c r="BF127" s="201"/>
      <c r="BG127" s="201"/>
      <c r="BH127" s="201"/>
      <c r="BI127" s="201"/>
      <c r="BJ127" s="157"/>
      <c r="BK127" s="157"/>
      <c r="BL127" s="157"/>
      <c r="BM127" s="157"/>
      <c r="BN127" s="157"/>
      <c r="BO127" s="157"/>
      <c r="BP127" s="157"/>
      <c r="BQ127" s="157"/>
      <c r="BR127" s="157"/>
      <c r="BS127" s="157"/>
      <c r="BT127" s="157"/>
      <c r="BU127" s="157"/>
      <c r="BV127" s="157"/>
      <c r="BW127" s="157"/>
      <c r="BX127" s="157"/>
      <c r="BY127" s="157"/>
      <c r="BZ127" s="157"/>
      <c r="CA127" s="157"/>
      <c r="CB127" s="157"/>
      <c r="CC127" s="157"/>
      <c r="CD127" s="157"/>
      <c r="CE127" s="157"/>
      <c r="CF127" s="157"/>
      <c r="CG127" s="157"/>
      <c r="CH127" s="157"/>
      <c r="CI127" s="157"/>
      <c r="CJ127" s="157"/>
      <c r="CK127" s="157"/>
      <c r="CL127" s="157"/>
      <c r="CM127" s="157"/>
      <c r="CN127" s="157"/>
      <c r="CO127" s="157"/>
      <c r="CP127" s="157"/>
      <c r="CQ127" s="157"/>
      <c r="CR127" s="157"/>
      <c r="CS127" s="157"/>
      <c r="CT127" s="157"/>
      <c r="CU127" s="157"/>
      <c r="CV127" s="157"/>
      <c r="CW127" s="157"/>
      <c r="CX127" s="157"/>
      <c r="CY127" s="157"/>
      <c r="CZ127" s="157"/>
    </row>
    <row r="128" spans="1:104" ht="12.75">
      <c r="A128" s="196"/>
      <c r="B128" s="196"/>
      <c r="C128" s="196"/>
      <c r="D128" s="196"/>
      <c r="E128" s="196"/>
      <c r="F128" s="196"/>
      <c r="G128" s="196"/>
      <c r="H128" s="196"/>
      <c r="I128" s="196"/>
      <c r="J128" s="196"/>
      <c r="K128" s="196"/>
      <c r="L128" s="196"/>
      <c r="M128" s="196"/>
      <c r="N128" s="196"/>
      <c r="O128" s="196"/>
      <c r="P128" s="196"/>
      <c r="Q128" s="196"/>
      <c r="R128" s="196"/>
      <c r="AA128" s="196"/>
      <c r="AB128" s="196"/>
      <c r="AC128" s="196"/>
      <c r="AD128" s="196"/>
      <c r="AE128" s="196"/>
      <c r="AF128" s="196"/>
      <c r="AG128" s="196"/>
      <c r="AH128" s="196"/>
      <c r="AI128" s="201"/>
      <c r="AJ128" s="201"/>
      <c r="AK128" s="201"/>
      <c r="AL128" s="201"/>
      <c r="AM128" s="201"/>
      <c r="AN128" s="201"/>
      <c r="AO128" s="201"/>
      <c r="AP128" s="201"/>
      <c r="AQ128" s="201"/>
      <c r="AR128" s="201"/>
      <c r="AS128" s="201"/>
      <c r="AT128" s="201"/>
      <c r="AU128" s="201"/>
      <c r="AV128" s="201"/>
      <c r="AW128" s="201"/>
      <c r="AX128" s="201"/>
      <c r="AY128" s="201"/>
      <c r="AZ128" s="201"/>
      <c r="BA128" s="201"/>
      <c r="BB128" s="201"/>
      <c r="BC128" s="201"/>
      <c r="BD128" s="201"/>
      <c r="BE128" s="201"/>
      <c r="BF128" s="201"/>
      <c r="BG128" s="201"/>
      <c r="BH128" s="201"/>
      <c r="BI128" s="201"/>
      <c r="BJ128" s="157"/>
      <c r="BK128" s="157"/>
      <c r="BL128" s="157"/>
      <c r="BM128" s="157"/>
      <c r="BN128" s="157"/>
      <c r="BO128" s="157"/>
      <c r="BP128" s="157"/>
      <c r="BQ128" s="157"/>
      <c r="BR128" s="157"/>
      <c r="BS128" s="157"/>
      <c r="BT128" s="157"/>
      <c r="BU128" s="157"/>
      <c r="BV128" s="157"/>
      <c r="BW128" s="157"/>
      <c r="BX128" s="157"/>
      <c r="BY128" s="157"/>
      <c r="BZ128" s="157"/>
      <c r="CA128" s="157"/>
      <c r="CB128" s="157"/>
      <c r="CC128" s="157"/>
      <c r="CD128" s="157"/>
      <c r="CE128" s="157"/>
      <c r="CF128" s="157"/>
      <c r="CG128" s="157"/>
      <c r="CH128" s="157"/>
      <c r="CI128" s="157"/>
      <c r="CJ128" s="157"/>
      <c r="CK128" s="157"/>
      <c r="CL128" s="157"/>
      <c r="CM128" s="157"/>
      <c r="CN128" s="157"/>
      <c r="CO128" s="157"/>
      <c r="CP128" s="157"/>
      <c r="CQ128" s="157"/>
      <c r="CR128" s="157"/>
      <c r="CS128" s="157"/>
      <c r="CT128" s="157"/>
      <c r="CU128" s="157"/>
      <c r="CV128" s="157"/>
      <c r="CW128" s="157"/>
      <c r="CX128" s="157"/>
      <c r="CY128" s="157"/>
      <c r="CZ128" s="157"/>
    </row>
    <row r="129" spans="1:104" ht="12.75">
      <c r="A129" s="196"/>
      <c r="B129" s="196"/>
      <c r="C129" s="196"/>
      <c r="D129" s="196"/>
      <c r="E129" s="196"/>
      <c r="F129" s="196"/>
      <c r="G129" s="196"/>
      <c r="H129" s="196"/>
      <c r="I129" s="196"/>
      <c r="J129" s="196"/>
      <c r="K129" s="196"/>
      <c r="L129" s="196"/>
      <c r="M129" s="196"/>
      <c r="N129" s="196"/>
      <c r="O129" s="196"/>
      <c r="P129" s="196"/>
      <c r="Q129" s="196"/>
      <c r="R129" s="196"/>
      <c r="AA129" s="196"/>
      <c r="AB129" s="196"/>
      <c r="AC129" s="196"/>
      <c r="AD129" s="196"/>
      <c r="AE129" s="196"/>
      <c r="AF129" s="196"/>
      <c r="AG129" s="196"/>
      <c r="AH129" s="196"/>
      <c r="AI129" s="201"/>
      <c r="AJ129" s="201"/>
      <c r="AK129" s="201"/>
      <c r="AL129" s="201"/>
      <c r="AM129" s="201"/>
      <c r="AN129" s="201"/>
      <c r="AO129" s="201"/>
      <c r="AP129" s="201"/>
      <c r="AQ129" s="201"/>
      <c r="AR129" s="201"/>
      <c r="AS129" s="201"/>
      <c r="AT129" s="201"/>
      <c r="AU129" s="201"/>
      <c r="AV129" s="201"/>
      <c r="AW129" s="201"/>
      <c r="AX129" s="201"/>
      <c r="AY129" s="201"/>
      <c r="AZ129" s="201"/>
      <c r="BA129" s="201"/>
      <c r="BB129" s="201"/>
      <c r="BC129" s="201"/>
      <c r="BD129" s="201"/>
      <c r="BE129" s="201"/>
      <c r="BF129" s="201"/>
      <c r="BG129" s="201"/>
      <c r="BH129" s="201"/>
      <c r="BI129" s="201"/>
      <c r="BJ129" s="157"/>
      <c r="BK129" s="157"/>
      <c r="BL129" s="157"/>
      <c r="BM129" s="157"/>
      <c r="BN129" s="157"/>
      <c r="BO129" s="157"/>
      <c r="BP129" s="157"/>
      <c r="BQ129" s="157"/>
      <c r="BR129" s="157"/>
      <c r="BS129" s="157"/>
      <c r="BT129" s="157"/>
      <c r="BU129" s="157"/>
      <c r="BV129" s="157"/>
      <c r="BW129" s="157"/>
      <c r="BX129" s="157"/>
      <c r="BY129" s="157"/>
      <c r="BZ129" s="157"/>
      <c r="CA129" s="157"/>
      <c r="CB129" s="157"/>
      <c r="CC129" s="157"/>
      <c r="CD129" s="157"/>
      <c r="CE129" s="157"/>
      <c r="CF129" s="157"/>
      <c r="CG129" s="157"/>
      <c r="CH129" s="157"/>
      <c r="CI129" s="157"/>
      <c r="CJ129" s="157"/>
      <c r="CK129" s="157"/>
      <c r="CL129" s="157"/>
      <c r="CM129" s="157"/>
      <c r="CN129" s="157"/>
      <c r="CO129" s="157"/>
      <c r="CP129" s="157"/>
      <c r="CQ129" s="157"/>
      <c r="CR129" s="157"/>
      <c r="CS129" s="157"/>
      <c r="CT129" s="157"/>
      <c r="CU129" s="157"/>
      <c r="CV129" s="157"/>
      <c r="CW129" s="157"/>
      <c r="CX129" s="157"/>
      <c r="CY129" s="157"/>
      <c r="CZ129" s="157"/>
    </row>
    <row r="130" spans="1:104" ht="12.75">
      <c r="A130" s="196"/>
      <c r="B130" s="196"/>
      <c r="C130" s="196"/>
      <c r="D130" s="196"/>
      <c r="E130" s="196"/>
      <c r="F130" s="196"/>
      <c r="G130" s="196"/>
      <c r="H130" s="196"/>
      <c r="I130" s="196"/>
      <c r="J130" s="196"/>
      <c r="K130" s="196"/>
      <c r="L130" s="196"/>
      <c r="M130" s="196"/>
      <c r="N130" s="196"/>
      <c r="O130" s="196"/>
      <c r="P130" s="196"/>
      <c r="Q130" s="196"/>
      <c r="R130" s="196"/>
      <c r="AA130" s="196"/>
      <c r="AB130" s="196"/>
      <c r="AC130" s="196"/>
      <c r="AD130" s="196"/>
      <c r="AE130" s="196"/>
      <c r="AF130" s="196"/>
      <c r="AG130" s="196"/>
      <c r="AH130" s="196"/>
      <c r="AI130" s="201"/>
      <c r="AJ130" s="201"/>
      <c r="AK130" s="201"/>
      <c r="AL130" s="201"/>
      <c r="AM130" s="201"/>
      <c r="AN130" s="201"/>
      <c r="AO130" s="201"/>
      <c r="AP130" s="201"/>
      <c r="AQ130" s="201"/>
      <c r="AR130" s="201"/>
      <c r="AS130" s="201"/>
      <c r="AT130" s="201"/>
      <c r="AU130" s="201"/>
      <c r="AV130" s="201"/>
      <c r="AW130" s="201"/>
      <c r="AX130" s="201"/>
      <c r="AY130" s="201"/>
      <c r="AZ130" s="201"/>
      <c r="BA130" s="201"/>
      <c r="BB130" s="201"/>
      <c r="BC130" s="201"/>
      <c r="BD130" s="201"/>
      <c r="BE130" s="201"/>
      <c r="BF130" s="201"/>
      <c r="BG130" s="201"/>
      <c r="BH130" s="201"/>
      <c r="BI130" s="201"/>
      <c r="BJ130" s="157"/>
      <c r="BK130" s="157"/>
      <c r="BL130" s="157"/>
      <c r="BM130" s="157"/>
      <c r="BN130" s="157"/>
      <c r="BO130" s="157"/>
      <c r="BP130" s="157"/>
      <c r="BQ130" s="157"/>
      <c r="BR130" s="157"/>
      <c r="BS130" s="157"/>
      <c r="BT130" s="157"/>
      <c r="BU130" s="157"/>
      <c r="BV130" s="157"/>
      <c r="BW130" s="157"/>
      <c r="BX130" s="157"/>
      <c r="BY130" s="157"/>
      <c r="BZ130" s="157"/>
      <c r="CA130" s="157"/>
      <c r="CB130" s="157"/>
      <c r="CC130" s="157"/>
      <c r="CD130" s="157"/>
      <c r="CE130" s="157"/>
      <c r="CF130" s="157"/>
      <c r="CG130" s="157"/>
      <c r="CH130" s="157"/>
      <c r="CI130" s="157"/>
      <c r="CJ130" s="157"/>
      <c r="CK130" s="157"/>
      <c r="CL130" s="157"/>
      <c r="CM130" s="157"/>
      <c r="CN130" s="157"/>
      <c r="CO130" s="157"/>
      <c r="CP130" s="157"/>
      <c r="CQ130" s="157"/>
      <c r="CR130" s="157"/>
      <c r="CS130" s="157"/>
      <c r="CT130" s="157"/>
      <c r="CU130" s="157"/>
      <c r="CV130" s="157"/>
      <c r="CW130" s="157"/>
      <c r="CX130" s="157"/>
      <c r="CY130" s="157"/>
      <c r="CZ130" s="157"/>
    </row>
    <row r="131" spans="1:104" ht="12.75">
      <c r="A131" s="196"/>
      <c r="B131" s="196"/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AA131" s="196"/>
      <c r="AB131" s="196"/>
      <c r="AC131" s="196"/>
      <c r="AD131" s="196"/>
      <c r="AE131" s="196"/>
      <c r="AF131" s="196"/>
      <c r="AG131" s="196"/>
      <c r="AH131" s="196"/>
      <c r="AI131" s="201"/>
      <c r="AJ131" s="201"/>
      <c r="AK131" s="201"/>
      <c r="AL131" s="201"/>
      <c r="AM131" s="201"/>
      <c r="AN131" s="201"/>
      <c r="AO131" s="201"/>
      <c r="AP131" s="201"/>
      <c r="AQ131" s="201"/>
      <c r="AR131" s="201"/>
      <c r="AS131" s="201"/>
      <c r="AT131" s="201"/>
      <c r="AU131" s="201"/>
      <c r="AV131" s="201"/>
      <c r="AW131" s="201"/>
      <c r="AX131" s="201"/>
      <c r="AY131" s="201"/>
      <c r="AZ131" s="201"/>
      <c r="BA131" s="201"/>
      <c r="BB131" s="201"/>
      <c r="BC131" s="201"/>
      <c r="BD131" s="201"/>
      <c r="BE131" s="201"/>
      <c r="BF131" s="201"/>
      <c r="BG131" s="201"/>
      <c r="BH131" s="201"/>
      <c r="BI131" s="201"/>
      <c r="BJ131" s="157"/>
      <c r="BK131" s="157"/>
      <c r="BL131" s="157"/>
      <c r="BM131" s="157"/>
      <c r="BN131" s="157"/>
      <c r="BO131" s="157"/>
      <c r="BP131" s="157"/>
      <c r="BQ131" s="157"/>
      <c r="BR131" s="157"/>
      <c r="BS131" s="157"/>
      <c r="BT131" s="157"/>
      <c r="BU131" s="157"/>
      <c r="BV131" s="157"/>
      <c r="BW131" s="157"/>
      <c r="BX131" s="157"/>
      <c r="BY131" s="157"/>
      <c r="BZ131" s="157"/>
      <c r="CA131" s="157"/>
      <c r="CB131" s="157"/>
      <c r="CC131" s="157"/>
      <c r="CD131" s="157"/>
      <c r="CE131" s="157"/>
      <c r="CF131" s="157"/>
      <c r="CG131" s="157"/>
      <c r="CH131" s="157"/>
      <c r="CI131" s="157"/>
      <c r="CJ131" s="157"/>
      <c r="CK131" s="157"/>
      <c r="CL131" s="157"/>
      <c r="CM131" s="157"/>
      <c r="CN131" s="157"/>
      <c r="CO131" s="157"/>
      <c r="CP131" s="157"/>
      <c r="CQ131" s="157"/>
      <c r="CR131" s="157"/>
      <c r="CS131" s="157"/>
      <c r="CT131" s="157"/>
      <c r="CU131" s="157"/>
      <c r="CV131" s="157"/>
      <c r="CW131" s="157"/>
      <c r="CX131" s="157"/>
      <c r="CY131" s="157"/>
      <c r="CZ131" s="157"/>
    </row>
    <row r="132" spans="1:104" ht="12.75">
      <c r="A132" s="196"/>
      <c r="B132" s="196"/>
      <c r="C132" s="196"/>
      <c r="D132" s="196"/>
      <c r="E132" s="196"/>
      <c r="F132" s="196"/>
      <c r="G132" s="196"/>
      <c r="H132" s="196"/>
      <c r="I132" s="196"/>
      <c r="J132" s="196"/>
      <c r="K132" s="196"/>
      <c r="L132" s="196"/>
      <c r="M132" s="196"/>
      <c r="N132" s="196"/>
      <c r="O132" s="196"/>
      <c r="P132" s="196"/>
      <c r="Q132" s="196"/>
      <c r="R132" s="196"/>
      <c r="AA132" s="196"/>
      <c r="AB132" s="196"/>
      <c r="AC132" s="196"/>
      <c r="AD132" s="196"/>
      <c r="AE132" s="196"/>
      <c r="AF132" s="196"/>
      <c r="AG132" s="196"/>
      <c r="AH132" s="196"/>
      <c r="AI132" s="201"/>
      <c r="AJ132" s="201"/>
      <c r="AK132" s="201"/>
      <c r="AL132" s="201"/>
      <c r="AM132" s="201"/>
      <c r="AN132" s="201"/>
      <c r="AO132" s="201"/>
      <c r="AP132" s="201"/>
      <c r="AQ132" s="201"/>
      <c r="AR132" s="201"/>
      <c r="AS132" s="201"/>
      <c r="AT132" s="201"/>
      <c r="AU132" s="201"/>
      <c r="AV132" s="201"/>
      <c r="AW132" s="201"/>
      <c r="AX132" s="201"/>
      <c r="AY132" s="201"/>
      <c r="AZ132" s="201"/>
      <c r="BA132" s="201"/>
      <c r="BB132" s="201"/>
      <c r="BC132" s="201"/>
      <c r="BD132" s="201"/>
      <c r="BE132" s="201"/>
      <c r="BF132" s="201"/>
      <c r="BG132" s="201"/>
      <c r="BH132" s="201"/>
      <c r="BI132" s="201"/>
      <c r="BJ132" s="157"/>
      <c r="BK132" s="157"/>
      <c r="BL132" s="157"/>
      <c r="BM132" s="157"/>
      <c r="BN132" s="157"/>
      <c r="BO132" s="157"/>
      <c r="BP132" s="157"/>
      <c r="BQ132" s="157"/>
      <c r="BR132" s="157"/>
      <c r="BS132" s="157"/>
      <c r="BT132" s="157"/>
      <c r="BU132" s="157"/>
      <c r="BV132" s="157"/>
      <c r="BW132" s="157"/>
      <c r="BX132" s="157"/>
      <c r="BY132" s="157"/>
      <c r="BZ132" s="157"/>
      <c r="CA132" s="157"/>
      <c r="CB132" s="157"/>
      <c r="CC132" s="157"/>
      <c r="CD132" s="157"/>
      <c r="CE132" s="157"/>
      <c r="CF132" s="157"/>
      <c r="CG132" s="157"/>
      <c r="CH132" s="157"/>
      <c r="CI132" s="157"/>
      <c r="CJ132" s="157"/>
      <c r="CK132" s="157"/>
      <c r="CL132" s="157"/>
      <c r="CM132" s="157"/>
      <c r="CN132" s="157"/>
      <c r="CO132" s="157"/>
      <c r="CP132" s="157"/>
      <c r="CQ132" s="157"/>
      <c r="CR132" s="157"/>
      <c r="CS132" s="157"/>
      <c r="CT132" s="157"/>
      <c r="CU132" s="157"/>
      <c r="CV132" s="157"/>
      <c r="CW132" s="157"/>
      <c r="CX132" s="157"/>
      <c r="CY132" s="157"/>
      <c r="CZ132" s="157"/>
    </row>
    <row r="133" spans="1:104" ht="12.75">
      <c r="A133" s="196"/>
      <c r="B133" s="196"/>
      <c r="C133" s="196"/>
      <c r="D133" s="196"/>
      <c r="E133" s="196"/>
      <c r="F133" s="196"/>
      <c r="G133" s="196"/>
      <c r="H133" s="196"/>
      <c r="I133" s="196"/>
      <c r="J133" s="196"/>
      <c r="K133" s="196"/>
      <c r="L133" s="196"/>
      <c r="M133" s="196"/>
      <c r="N133" s="196"/>
      <c r="O133" s="196"/>
      <c r="P133" s="196"/>
      <c r="Q133" s="196"/>
      <c r="R133" s="196"/>
      <c r="AA133" s="196"/>
      <c r="AB133" s="196"/>
      <c r="AC133" s="196"/>
      <c r="AD133" s="196"/>
      <c r="AE133" s="196"/>
      <c r="AF133" s="196"/>
      <c r="AG133" s="196"/>
      <c r="AH133" s="196"/>
      <c r="AI133" s="201"/>
      <c r="AJ133" s="201"/>
      <c r="AK133" s="201"/>
      <c r="AL133" s="201"/>
      <c r="AM133" s="201"/>
      <c r="AN133" s="201"/>
      <c r="AO133" s="201"/>
      <c r="AP133" s="201"/>
      <c r="AQ133" s="201"/>
      <c r="AR133" s="201"/>
      <c r="AS133" s="201"/>
      <c r="AT133" s="201"/>
      <c r="AU133" s="201"/>
      <c r="AV133" s="201"/>
      <c r="AW133" s="201"/>
      <c r="AX133" s="201"/>
      <c r="AY133" s="201"/>
      <c r="AZ133" s="201"/>
      <c r="BA133" s="201"/>
      <c r="BB133" s="201"/>
      <c r="BC133" s="201"/>
      <c r="BD133" s="201"/>
      <c r="BE133" s="201"/>
      <c r="BF133" s="201"/>
      <c r="BG133" s="201"/>
      <c r="BH133" s="201"/>
      <c r="BI133" s="201"/>
      <c r="BJ133" s="157"/>
      <c r="BK133" s="157"/>
      <c r="BL133" s="157"/>
      <c r="BM133" s="157"/>
      <c r="BN133" s="157"/>
      <c r="BO133" s="157"/>
      <c r="BP133" s="157"/>
      <c r="BQ133" s="157"/>
      <c r="BR133" s="157"/>
      <c r="BS133" s="157"/>
      <c r="BT133" s="157"/>
      <c r="BU133" s="157"/>
      <c r="BV133" s="157"/>
      <c r="BW133" s="157"/>
      <c r="BX133" s="157"/>
      <c r="BY133" s="157"/>
      <c r="BZ133" s="157"/>
      <c r="CA133" s="157"/>
      <c r="CB133" s="157"/>
      <c r="CC133" s="157"/>
      <c r="CD133" s="157"/>
      <c r="CE133" s="157"/>
      <c r="CF133" s="157"/>
      <c r="CG133" s="157"/>
      <c r="CH133" s="157"/>
      <c r="CI133" s="157"/>
      <c r="CJ133" s="157"/>
      <c r="CK133" s="157"/>
      <c r="CL133" s="157"/>
      <c r="CM133" s="157"/>
      <c r="CN133" s="157"/>
      <c r="CO133" s="157"/>
      <c r="CP133" s="157"/>
      <c r="CQ133" s="157"/>
      <c r="CR133" s="157"/>
      <c r="CS133" s="157"/>
      <c r="CT133" s="157"/>
      <c r="CU133" s="157"/>
      <c r="CV133" s="157"/>
      <c r="CW133" s="157"/>
      <c r="CX133" s="157"/>
      <c r="CY133" s="157"/>
      <c r="CZ133" s="157"/>
    </row>
    <row r="134" spans="1:104" ht="12.75">
      <c r="A134" s="196"/>
      <c r="B134" s="196"/>
      <c r="C134" s="196"/>
      <c r="D134" s="196"/>
      <c r="E134" s="196"/>
      <c r="F134" s="196"/>
      <c r="G134" s="196"/>
      <c r="H134" s="196"/>
      <c r="I134" s="196"/>
      <c r="J134" s="196"/>
      <c r="K134" s="196"/>
      <c r="L134" s="196"/>
      <c r="M134" s="196"/>
      <c r="N134" s="196"/>
      <c r="O134" s="196"/>
      <c r="P134" s="196"/>
      <c r="Q134" s="196"/>
      <c r="R134" s="196"/>
      <c r="AA134" s="196"/>
      <c r="AB134" s="196"/>
      <c r="AC134" s="196"/>
      <c r="AD134" s="196"/>
      <c r="AE134" s="196"/>
      <c r="AF134" s="196"/>
      <c r="AG134" s="196"/>
      <c r="AH134" s="196"/>
      <c r="AI134" s="201"/>
      <c r="AJ134" s="201"/>
      <c r="AK134" s="201"/>
      <c r="AL134" s="201"/>
      <c r="AM134" s="201"/>
      <c r="AN134" s="201"/>
      <c r="AO134" s="201"/>
      <c r="AP134" s="201"/>
      <c r="AQ134" s="201"/>
      <c r="AR134" s="201"/>
      <c r="AS134" s="201"/>
      <c r="AT134" s="201"/>
      <c r="AU134" s="201"/>
      <c r="AV134" s="201"/>
      <c r="AW134" s="201"/>
      <c r="AX134" s="201"/>
      <c r="AY134" s="201"/>
      <c r="AZ134" s="201"/>
      <c r="BA134" s="201"/>
      <c r="BB134" s="201"/>
      <c r="BC134" s="201"/>
      <c r="BD134" s="201"/>
      <c r="BE134" s="201"/>
      <c r="BF134" s="201"/>
      <c r="BG134" s="201"/>
      <c r="BH134" s="201"/>
      <c r="BI134" s="201"/>
      <c r="BJ134" s="157"/>
      <c r="BK134" s="157"/>
      <c r="BL134" s="157"/>
      <c r="BM134" s="157"/>
      <c r="BN134" s="157"/>
      <c r="BO134" s="157"/>
      <c r="BP134" s="157"/>
      <c r="BQ134" s="157"/>
      <c r="BR134" s="157"/>
      <c r="BS134" s="157"/>
      <c r="BT134" s="157"/>
      <c r="BU134" s="157"/>
      <c r="BV134" s="157"/>
      <c r="BW134" s="157"/>
      <c r="BX134" s="157"/>
      <c r="BY134" s="157"/>
      <c r="BZ134" s="157"/>
      <c r="CA134" s="157"/>
      <c r="CB134" s="157"/>
      <c r="CC134" s="157"/>
      <c r="CD134" s="157"/>
      <c r="CE134" s="157"/>
      <c r="CF134" s="157"/>
      <c r="CG134" s="157"/>
      <c r="CH134" s="157"/>
      <c r="CI134" s="157"/>
      <c r="CJ134" s="157"/>
      <c r="CK134" s="157"/>
      <c r="CL134" s="157"/>
      <c r="CM134" s="157"/>
      <c r="CN134" s="157"/>
      <c r="CO134" s="157"/>
      <c r="CP134" s="157"/>
      <c r="CQ134" s="157"/>
      <c r="CR134" s="157"/>
      <c r="CS134" s="157"/>
      <c r="CT134" s="157"/>
      <c r="CU134" s="157"/>
      <c r="CV134" s="157"/>
      <c r="CW134" s="157"/>
      <c r="CX134" s="157"/>
      <c r="CY134" s="157"/>
      <c r="CZ134" s="157"/>
    </row>
    <row r="135" spans="1:104" ht="12.75">
      <c r="A135" s="196"/>
      <c r="B135" s="196"/>
      <c r="C135" s="196"/>
      <c r="D135" s="196"/>
      <c r="E135" s="196"/>
      <c r="F135" s="196"/>
      <c r="G135" s="196"/>
      <c r="H135" s="196"/>
      <c r="I135" s="196"/>
      <c r="J135" s="196"/>
      <c r="K135" s="196"/>
      <c r="L135" s="196"/>
      <c r="M135" s="196"/>
      <c r="N135" s="196"/>
      <c r="O135" s="196"/>
      <c r="P135" s="196"/>
      <c r="Q135" s="196"/>
      <c r="R135" s="196"/>
      <c r="AA135" s="196"/>
      <c r="AB135" s="196"/>
      <c r="AC135" s="196"/>
      <c r="AD135" s="196"/>
      <c r="AE135" s="196"/>
      <c r="AF135" s="196"/>
      <c r="AG135" s="196"/>
      <c r="AH135" s="196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01"/>
      <c r="AU135" s="201"/>
      <c r="AV135" s="201"/>
      <c r="AW135" s="201"/>
      <c r="AX135" s="201"/>
      <c r="AY135" s="201"/>
      <c r="AZ135" s="201"/>
      <c r="BA135" s="201"/>
      <c r="BB135" s="201"/>
      <c r="BC135" s="201"/>
      <c r="BD135" s="201"/>
      <c r="BE135" s="201"/>
      <c r="BF135" s="201"/>
      <c r="BG135" s="201"/>
      <c r="BH135" s="201"/>
      <c r="BI135" s="201"/>
      <c r="BJ135" s="157"/>
      <c r="BK135" s="157"/>
      <c r="BL135" s="157"/>
      <c r="BM135" s="157"/>
      <c r="BN135" s="157"/>
      <c r="BO135" s="157"/>
      <c r="BP135" s="157"/>
      <c r="BQ135" s="157"/>
      <c r="BR135" s="157"/>
      <c r="BS135" s="157"/>
      <c r="BT135" s="157"/>
      <c r="BU135" s="157"/>
      <c r="BV135" s="157"/>
      <c r="BW135" s="157"/>
      <c r="BX135" s="157"/>
      <c r="BY135" s="157"/>
      <c r="BZ135" s="157"/>
      <c r="CA135" s="157"/>
      <c r="CB135" s="157"/>
      <c r="CC135" s="157"/>
      <c r="CD135" s="157"/>
      <c r="CE135" s="157"/>
      <c r="CF135" s="157"/>
      <c r="CG135" s="157"/>
      <c r="CH135" s="157"/>
      <c r="CI135" s="157"/>
      <c r="CJ135" s="157"/>
      <c r="CK135" s="157"/>
      <c r="CL135" s="157"/>
      <c r="CM135" s="157"/>
      <c r="CN135" s="157"/>
      <c r="CO135" s="157"/>
      <c r="CP135" s="157"/>
      <c r="CQ135" s="157"/>
      <c r="CR135" s="157"/>
      <c r="CS135" s="157"/>
      <c r="CT135" s="157"/>
      <c r="CU135" s="157"/>
      <c r="CV135" s="157"/>
      <c r="CW135" s="157"/>
      <c r="CX135" s="157"/>
      <c r="CY135" s="157"/>
      <c r="CZ135" s="157"/>
    </row>
    <row r="136" spans="1:104" ht="12.75">
      <c r="A136" s="196"/>
      <c r="B136" s="196"/>
      <c r="C136" s="196"/>
      <c r="D136" s="196"/>
      <c r="E136" s="196"/>
      <c r="F136" s="196"/>
      <c r="G136" s="196"/>
      <c r="H136" s="196"/>
      <c r="I136" s="196"/>
      <c r="J136" s="196"/>
      <c r="K136" s="196"/>
      <c r="L136" s="196"/>
      <c r="M136" s="196"/>
      <c r="N136" s="196"/>
      <c r="O136" s="196"/>
      <c r="P136" s="196"/>
      <c r="Q136" s="196"/>
      <c r="R136" s="196"/>
      <c r="AA136" s="196"/>
      <c r="AB136" s="196"/>
      <c r="AC136" s="196"/>
      <c r="AD136" s="196"/>
      <c r="AE136" s="196"/>
      <c r="AF136" s="196"/>
      <c r="AG136" s="196"/>
      <c r="AH136" s="196"/>
      <c r="AI136" s="201"/>
      <c r="AJ136" s="201"/>
      <c r="AK136" s="201"/>
      <c r="AL136" s="201"/>
      <c r="AM136" s="201"/>
      <c r="AN136" s="201"/>
      <c r="AO136" s="201"/>
      <c r="AP136" s="201"/>
      <c r="AQ136" s="201"/>
      <c r="AR136" s="201"/>
      <c r="AS136" s="201"/>
      <c r="AT136" s="201"/>
      <c r="AU136" s="201"/>
      <c r="AV136" s="201"/>
      <c r="AW136" s="201"/>
      <c r="AX136" s="201"/>
      <c r="AY136" s="201"/>
      <c r="AZ136" s="201"/>
      <c r="BA136" s="201"/>
      <c r="BB136" s="201"/>
      <c r="BC136" s="201"/>
      <c r="BD136" s="201"/>
      <c r="BE136" s="201"/>
      <c r="BF136" s="201"/>
      <c r="BG136" s="201"/>
      <c r="BH136" s="201"/>
      <c r="BI136" s="201"/>
      <c r="BJ136" s="157"/>
      <c r="BK136" s="157"/>
      <c r="BL136" s="157"/>
      <c r="BM136" s="157"/>
      <c r="BN136" s="157"/>
      <c r="BO136" s="157"/>
      <c r="BP136" s="157"/>
      <c r="BQ136" s="157"/>
      <c r="BR136" s="157"/>
      <c r="BS136" s="157"/>
      <c r="BT136" s="157"/>
      <c r="BU136" s="157"/>
      <c r="BV136" s="157"/>
      <c r="BW136" s="157"/>
      <c r="BX136" s="157"/>
      <c r="BY136" s="157"/>
      <c r="BZ136" s="157"/>
      <c r="CA136" s="157"/>
      <c r="CB136" s="157"/>
      <c r="CC136" s="157"/>
      <c r="CD136" s="157"/>
      <c r="CE136" s="157"/>
      <c r="CF136" s="157"/>
      <c r="CG136" s="157"/>
      <c r="CH136" s="157"/>
      <c r="CI136" s="157"/>
      <c r="CJ136" s="157"/>
      <c r="CK136" s="157"/>
      <c r="CL136" s="157"/>
      <c r="CM136" s="157"/>
      <c r="CN136" s="157"/>
      <c r="CO136" s="157"/>
      <c r="CP136" s="157"/>
      <c r="CQ136" s="157"/>
      <c r="CR136" s="157"/>
      <c r="CS136" s="157"/>
      <c r="CT136" s="157"/>
      <c r="CU136" s="157"/>
      <c r="CV136" s="157"/>
      <c r="CW136" s="157"/>
      <c r="CX136" s="157"/>
      <c r="CY136" s="157"/>
      <c r="CZ136" s="157"/>
    </row>
    <row r="137" spans="1:104" ht="12.75">
      <c r="A137" s="196"/>
      <c r="B137" s="196"/>
      <c r="C137" s="196"/>
      <c r="D137" s="196"/>
      <c r="E137" s="196"/>
      <c r="F137" s="196"/>
      <c r="G137" s="196"/>
      <c r="H137" s="196"/>
      <c r="I137" s="196"/>
      <c r="J137" s="196"/>
      <c r="K137" s="196"/>
      <c r="L137" s="196"/>
      <c r="M137" s="196"/>
      <c r="N137" s="196"/>
      <c r="O137" s="196"/>
      <c r="P137" s="196"/>
      <c r="Q137" s="196"/>
      <c r="R137" s="196"/>
      <c r="AA137" s="196"/>
      <c r="AB137" s="196"/>
      <c r="AC137" s="196"/>
      <c r="AD137" s="196"/>
      <c r="AE137" s="196"/>
      <c r="AF137" s="196"/>
      <c r="AG137" s="196"/>
      <c r="AH137" s="196"/>
      <c r="AI137" s="201"/>
      <c r="AJ137" s="201"/>
      <c r="AK137" s="201"/>
      <c r="AL137" s="201"/>
      <c r="AM137" s="201"/>
      <c r="AN137" s="201"/>
      <c r="AO137" s="201"/>
      <c r="AP137" s="201"/>
      <c r="AQ137" s="201"/>
      <c r="AR137" s="201"/>
      <c r="AS137" s="201"/>
      <c r="AT137" s="201"/>
      <c r="AU137" s="201"/>
      <c r="AV137" s="201"/>
      <c r="AW137" s="201"/>
      <c r="AX137" s="201"/>
      <c r="AY137" s="201"/>
      <c r="AZ137" s="201"/>
      <c r="BA137" s="201"/>
      <c r="BB137" s="201"/>
      <c r="BC137" s="201"/>
      <c r="BD137" s="201"/>
      <c r="BE137" s="201"/>
      <c r="BF137" s="201"/>
      <c r="BG137" s="201"/>
      <c r="BH137" s="201"/>
      <c r="BI137" s="201"/>
      <c r="BJ137" s="157"/>
      <c r="BK137" s="157"/>
      <c r="BL137" s="157"/>
      <c r="BM137" s="157"/>
      <c r="BN137" s="157"/>
      <c r="BO137" s="157"/>
      <c r="BP137" s="157"/>
      <c r="BQ137" s="157"/>
      <c r="BR137" s="157"/>
      <c r="BS137" s="157"/>
      <c r="BT137" s="157"/>
      <c r="BU137" s="157"/>
      <c r="BV137" s="157"/>
      <c r="BW137" s="157"/>
      <c r="BX137" s="157"/>
      <c r="BY137" s="157"/>
      <c r="BZ137" s="157"/>
      <c r="CA137" s="157"/>
      <c r="CB137" s="157"/>
      <c r="CC137" s="157"/>
      <c r="CD137" s="157"/>
      <c r="CE137" s="157"/>
      <c r="CF137" s="157"/>
      <c r="CG137" s="157"/>
      <c r="CH137" s="157"/>
      <c r="CI137" s="157"/>
      <c r="CJ137" s="157"/>
      <c r="CK137" s="157"/>
      <c r="CL137" s="157"/>
      <c r="CM137" s="157"/>
      <c r="CN137" s="157"/>
      <c r="CO137" s="157"/>
      <c r="CP137" s="157"/>
      <c r="CQ137" s="157"/>
      <c r="CR137" s="157"/>
      <c r="CS137" s="157"/>
      <c r="CT137" s="157"/>
      <c r="CU137" s="157"/>
      <c r="CV137" s="157"/>
      <c r="CW137" s="157"/>
      <c r="CX137" s="157"/>
      <c r="CY137" s="157"/>
      <c r="CZ137" s="157"/>
    </row>
    <row r="138" spans="1:104" ht="12.75">
      <c r="A138" s="196"/>
      <c r="B138" s="196"/>
      <c r="C138" s="196"/>
      <c r="D138" s="196"/>
      <c r="E138" s="196"/>
      <c r="F138" s="196"/>
      <c r="G138" s="196"/>
      <c r="H138" s="196"/>
      <c r="I138" s="196"/>
      <c r="J138" s="196"/>
      <c r="K138" s="196"/>
      <c r="L138" s="196"/>
      <c r="M138" s="196"/>
      <c r="N138" s="196"/>
      <c r="O138" s="196"/>
      <c r="P138" s="196"/>
      <c r="Q138" s="196"/>
      <c r="R138" s="196"/>
      <c r="AA138" s="196"/>
      <c r="AB138" s="196"/>
      <c r="AC138" s="196"/>
      <c r="AD138" s="196"/>
      <c r="AE138" s="196"/>
      <c r="AF138" s="196"/>
      <c r="AG138" s="196"/>
      <c r="AH138" s="196"/>
      <c r="AI138" s="201"/>
      <c r="AJ138" s="201"/>
      <c r="AK138" s="201"/>
      <c r="AL138" s="201"/>
      <c r="AM138" s="201"/>
      <c r="AN138" s="201"/>
      <c r="AO138" s="201"/>
      <c r="AP138" s="201"/>
      <c r="AQ138" s="201"/>
      <c r="AR138" s="201"/>
      <c r="AS138" s="201"/>
      <c r="AT138" s="201"/>
      <c r="AU138" s="201"/>
      <c r="AV138" s="201"/>
      <c r="AW138" s="201"/>
      <c r="AX138" s="201"/>
      <c r="AY138" s="201"/>
      <c r="AZ138" s="201"/>
      <c r="BA138" s="201"/>
      <c r="BB138" s="201"/>
      <c r="BC138" s="201"/>
      <c r="BD138" s="201"/>
      <c r="BE138" s="201"/>
      <c r="BF138" s="201"/>
      <c r="BG138" s="201"/>
      <c r="BH138" s="201"/>
      <c r="BI138" s="201"/>
      <c r="BJ138" s="157"/>
      <c r="BK138" s="157"/>
      <c r="BL138" s="157"/>
      <c r="BM138" s="157"/>
      <c r="BN138" s="157"/>
      <c r="BO138" s="157"/>
      <c r="BP138" s="157"/>
      <c r="BQ138" s="157"/>
      <c r="BR138" s="157"/>
      <c r="BS138" s="157"/>
      <c r="BT138" s="157"/>
      <c r="BU138" s="157"/>
      <c r="BV138" s="157"/>
      <c r="BW138" s="157"/>
      <c r="BX138" s="157"/>
      <c r="BY138" s="157"/>
      <c r="BZ138" s="157"/>
      <c r="CA138" s="157"/>
      <c r="CB138" s="157"/>
      <c r="CC138" s="157"/>
      <c r="CD138" s="157"/>
      <c r="CE138" s="157"/>
      <c r="CF138" s="157"/>
      <c r="CG138" s="157"/>
      <c r="CH138" s="157"/>
      <c r="CI138" s="157"/>
      <c r="CJ138" s="157"/>
      <c r="CK138" s="157"/>
      <c r="CL138" s="157"/>
      <c r="CM138" s="157"/>
      <c r="CN138" s="157"/>
      <c r="CO138" s="157"/>
      <c r="CP138" s="157"/>
      <c r="CQ138" s="157"/>
      <c r="CR138" s="157"/>
      <c r="CS138" s="157"/>
      <c r="CT138" s="157"/>
      <c r="CU138" s="157"/>
      <c r="CV138" s="157"/>
      <c r="CW138" s="157"/>
      <c r="CX138" s="157"/>
      <c r="CY138" s="157"/>
      <c r="CZ138" s="157"/>
    </row>
    <row r="139" spans="1:104" ht="12.75">
      <c r="A139" s="196"/>
      <c r="B139" s="196"/>
      <c r="C139" s="196"/>
      <c r="D139" s="196"/>
      <c r="E139" s="196"/>
      <c r="F139" s="196"/>
      <c r="G139" s="196"/>
      <c r="H139" s="196"/>
      <c r="I139" s="196"/>
      <c r="J139" s="196"/>
      <c r="K139" s="196"/>
      <c r="L139" s="196"/>
      <c r="M139" s="196"/>
      <c r="N139" s="196"/>
      <c r="O139" s="196"/>
      <c r="P139" s="196"/>
      <c r="Q139" s="196"/>
      <c r="R139" s="196"/>
      <c r="AA139" s="196"/>
      <c r="AB139" s="196"/>
      <c r="AC139" s="196"/>
      <c r="AD139" s="196"/>
      <c r="AE139" s="196"/>
      <c r="AF139" s="196"/>
      <c r="AG139" s="196"/>
      <c r="AH139" s="196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01"/>
      <c r="AZ139" s="201"/>
      <c r="BA139" s="201"/>
      <c r="BB139" s="201"/>
      <c r="BC139" s="201"/>
      <c r="BD139" s="201"/>
      <c r="BE139" s="201"/>
      <c r="BF139" s="201"/>
      <c r="BG139" s="201"/>
      <c r="BH139" s="201"/>
      <c r="BI139" s="201"/>
      <c r="BJ139" s="157"/>
      <c r="BK139" s="157"/>
      <c r="BL139" s="157"/>
      <c r="BM139" s="157"/>
      <c r="BN139" s="157"/>
      <c r="BO139" s="157"/>
      <c r="BP139" s="157"/>
      <c r="BQ139" s="157"/>
      <c r="BR139" s="157"/>
      <c r="BS139" s="157"/>
      <c r="BT139" s="157"/>
      <c r="BU139" s="157"/>
      <c r="BV139" s="157"/>
      <c r="BW139" s="157"/>
      <c r="BX139" s="157"/>
      <c r="BY139" s="157"/>
      <c r="BZ139" s="157"/>
      <c r="CA139" s="157"/>
      <c r="CB139" s="157"/>
      <c r="CC139" s="157"/>
      <c r="CD139" s="157"/>
      <c r="CE139" s="157"/>
      <c r="CF139" s="157"/>
      <c r="CG139" s="157"/>
      <c r="CH139" s="157"/>
      <c r="CI139" s="157"/>
      <c r="CJ139" s="157"/>
      <c r="CK139" s="157"/>
      <c r="CL139" s="157"/>
      <c r="CM139" s="157"/>
      <c r="CN139" s="157"/>
      <c r="CO139" s="157"/>
      <c r="CP139" s="157"/>
      <c r="CQ139" s="157"/>
      <c r="CR139" s="157"/>
      <c r="CS139" s="157"/>
      <c r="CT139" s="157"/>
      <c r="CU139" s="157"/>
      <c r="CV139" s="157"/>
      <c r="CW139" s="157"/>
      <c r="CX139" s="157"/>
      <c r="CY139" s="157"/>
      <c r="CZ139" s="157"/>
    </row>
    <row r="140" spans="1:104" ht="12.75">
      <c r="A140" s="196"/>
      <c r="B140" s="196"/>
      <c r="C140" s="196"/>
      <c r="D140" s="196"/>
      <c r="E140" s="196"/>
      <c r="F140" s="196"/>
      <c r="G140" s="196"/>
      <c r="H140" s="196"/>
      <c r="I140" s="196"/>
      <c r="J140" s="196"/>
      <c r="K140" s="196"/>
      <c r="L140" s="196"/>
      <c r="M140" s="196"/>
      <c r="N140" s="196"/>
      <c r="O140" s="196"/>
      <c r="P140" s="196"/>
      <c r="Q140" s="196"/>
      <c r="R140" s="196"/>
      <c r="AA140" s="196"/>
      <c r="AB140" s="196"/>
      <c r="AC140" s="196"/>
      <c r="AD140" s="196"/>
      <c r="AE140" s="196"/>
      <c r="AF140" s="196"/>
      <c r="AG140" s="196"/>
      <c r="AH140" s="196"/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201"/>
      <c r="AT140" s="201"/>
      <c r="AU140" s="201"/>
      <c r="AV140" s="201"/>
      <c r="AW140" s="201"/>
      <c r="AX140" s="201"/>
      <c r="AY140" s="201"/>
      <c r="AZ140" s="201"/>
      <c r="BA140" s="201"/>
      <c r="BB140" s="201"/>
      <c r="BC140" s="201"/>
      <c r="BD140" s="201"/>
      <c r="BE140" s="201"/>
      <c r="BF140" s="201"/>
      <c r="BG140" s="201"/>
      <c r="BH140" s="201"/>
      <c r="BI140" s="201"/>
      <c r="BJ140" s="157"/>
      <c r="BK140" s="157"/>
      <c r="BL140" s="157"/>
      <c r="BM140" s="157"/>
      <c r="BN140" s="157"/>
      <c r="BO140" s="157"/>
      <c r="BP140" s="157"/>
      <c r="BQ140" s="157"/>
      <c r="BR140" s="157"/>
      <c r="BS140" s="157"/>
      <c r="BT140" s="157"/>
      <c r="BU140" s="157"/>
      <c r="BV140" s="157"/>
      <c r="BW140" s="157"/>
      <c r="BX140" s="157"/>
      <c r="BY140" s="157"/>
      <c r="BZ140" s="157"/>
      <c r="CA140" s="157"/>
      <c r="CB140" s="157"/>
      <c r="CC140" s="157"/>
      <c r="CD140" s="157"/>
      <c r="CE140" s="157"/>
      <c r="CF140" s="157"/>
      <c r="CG140" s="157"/>
      <c r="CH140" s="157"/>
      <c r="CI140" s="157"/>
      <c r="CJ140" s="157"/>
      <c r="CK140" s="157"/>
      <c r="CL140" s="157"/>
      <c r="CM140" s="157"/>
      <c r="CN140" s="157"/>
      <c r="CO140" s="157"/>
      <c r="CP140" s="157"/>
      <c r="CQ140" s="157"/>
      <c r="CR140" s="157"/>
      <c r="CS140" s="157"/>
      <c r="CT140" s="157"/>
      <c r="CU140" s="157"/>
      <c r="CV140" s="157"/>
      <c r="CW140" s="157"/>
      <c r="CX140" s="157"/>
      <c r="CY140" s="157"/>
      <c r="CZ140" s="157"/>
    </row>
    <row r="141" spans="1:104" ht="12.75">
      <c r="A141" s="196"/>
      <c r="B141" s="196"/>
      <c r="C141" s="196"/>
      <c r="D141" s="196"/>
      <c r="E141" s="196"/>
      <c r="F141" s="196"/>
      <c r="G141" s="196"/>
      <c r="H141" s="196"/>
      <c r="I141" s="196"/>
      <c r="J141" s="196"/>
      <c r="K141" s="196"/>
      <c r="L141" s="196"/>
      <c r="M141" s="196"/>
      <c r="N141" s="196"/>
      <c r="O141" s="196"/>
      <c r="P141" s="196"/>
      <c r="Q141" s="196"/>
      <c r="R141" s="196"/>
      <c r="AA141" s="196"/>
      <c r="AB141" s="196"/>
      <c r="AC141" s="196"/>
      <c r="AD141" s="196"/>
      <c r="AE141" s="196"/>
      <c r="AF141" s="196"/>
      <c r="AG141" s="196"/>
      <c r="AH141" s="196"/>
      <c r="AI141" s="201"/>
      <c r="AJ141" s="201"/>
      <c r="AK141" s="201"/>
      <c r="AL141" s="201"/>
      <c r="AM141" s="201"/>
      <c r="AN141" s="201"/>
      <c r="AO141" s="201"/>
      <c r="AP141" s="201"/>
      <c r="AQ141" s="201"/>
      <c r="AR141" s="201"/>
      <c r="AS141" s="201"/>
      <c r="AT141" s="201"/>
      <c r="AU141" s="201"/>
      <c r="AV141" s="201"/>
      <c r="AW141" s="201"/>
      <c r="AX141" s="201"/>
      <c r="AY141" s="201"/>
      <c r="AZ141" s="201"/>
      <c r="BA141" s="201"/>
      <c r="BB141" s="201"/>
      <c r="BC141" s="201"/>
      <c r="BD141" s="201"/>
      <c r="BE141" s="201"/>
      <c r="BF141" s="201"/>
      <c r="BG141" s="201"/>
      <c r="BH141" s="201"/>
      <c r="BI141" s="201"/>
      <c r="BJ141" s="157"/>
      <c r="BK141" s="157"/>
      <c r="BL141" s="157"/>
      <c r="BM141" s="157"/>
      <c r="BN141" s="157"/>
      <c r="BO141" s="157"/>
      <c r="BP141" s="157"/>
      <c r="BQ141" s="157"/>
      <c r="BR141" s="157"/>
      <c r="BS141" s="157"/>
      <c r="BT141" s="157"/>
      <c r="BU141" s="157"/>
      <c r="BV141" s="157"/>
      <c r="BW141" s="157"/>
      <c r="BX141" s="157"/>
      <c r="BY141" s="157"/>
      <c r="BZ141" s="157"/>
      <c r="CA141" s="157"/>
      <c r="CB141" s="157"/>
      <c r="CC141" s="157"/>
      <c r="CD141" s="157"/>
      <c r="CE141" s="157"/>
      <c r="CF141" s="157"/>
      <c r="CG141" s="157"/>
      <c r="CH141" s="157"/>
      <c r="CI141" s="157"/>
      <c r="CJ141" s="157"/>
      <c r="CK141" s="157"/>
      <c r="CL141" s="157"/>
      <c r="CM141" s="157"/>
      <c r="CN141" s="157"/>
      <c r="CO141" s="157"/>
      <c r="CP141" s="157"/>
      <c r="CQ141" s="157"/>
      <c r="CR141" s="157"/>
      <c r="CS141" s="157"/>
      <c r="CT141" s="157"/>
      <c r="CU141" s="157"/>
      <c r="CV141" s="157"/>
      <c r="CW141" s="157"/>
      <c r="CX141" s="157"/>
      <c r="CY141" s="157"/>
      <c r="CZ141" s="157"/>
    </row>
    <row r="142" spans="1:104" ht="12.75">
      <c r="A142" s="196"/>
      <c r="B142" s="196"/>
      <c r="C142" s="196"/>
      <c r="D142" s="196"/>
      <c r="E142" s="196"/>
      <c r="F142" s="196"/>
      <c r="G142" s="196"/>
      <c r="H142" s="196"/>
      <c r="I142" s="196"/>
      <c r="J142" s="196"/>
      <c r="K142" s="196"/>
      <c r="L142" s="196"/>
      <c r="M142" s="196"/>
      <c r="N142" s="196"/>
      <c r="O142" s="196"/>
      <c r="P142" s="196"/>
      <c r="Q142" s="196"/>
      <c r="R142" s="196"/>
      <c r="AA142" s="196"/>
      <c r="AB142" s="196"/>
      <c r="AC142" s="196"/>
      <c r="AD142" s="196"/>
      <c r="AE142" s="196"/>
      <c r="AF142" s="196"/>
      <c r="AG142" s="196"/>
      <c r="AH142" s="196"/>
      <c r="AI142" s="201"/>
      <c r="AJ142" s="201"/>
      <c r="AK142" s="201"/>
      <c r="AL142" s="201"/>
      <c r="AM142" s="201"/>
      <c r="AN142" s="201"/>
      <c r="AO142" s="201"/>
      <c r="AP142" s="201"/>
      <c r="AQ142" s="201"/>
      <c r="AR142" s="201"/>
      <c r="AS142" s="201"/>
      <c r="AT142" s="201"/>
      <c r="AU142" s="201"/>
      <c r="AV142" s="201"/>
      <c r="AW142" s="201"/>
      <c r="AX142" s="201"/>
      <c r="AY142" s="201"/>
      <c r="AZ142" s="201"/>
      <c r="BA142" s="201"/>
      <c r="BB142" s="201"/>
      <c r="BC142" s="201"/>
      <c r="BD142" s="201"/>
      <c r="BE142" s="201"/>
      <c r="BF142" s="201"/>
      <c r="BG142" s="201"/>
      <c r="BH142" s="201"/>
      <c r="BI142" s="201"/>
      <c r="BJ142" s="157"/>
      <c r="BK142" s="157"/>
      <c r="BL142" s="157"/>
      <c r="BM142" s="157"/>
      <c r="BN142" s="157"/>
      <c r="BO142" s="157"/>
      <c r="BP142" s="157"/>
      <c r="BQ142" s="157"/>
      <c r="BR142" s="157"/>
      <c r="BS142" s="157"/>
      <c r="BT142" s="157"/>
      <c r="BU142" s="157"/>
      <c r="BV142" s="157"/>
      <c r="BW142" s="157"/>
      <c r="BX142" s="157"/>
      <c r="BY142" s="157"/>
      <c r="BZ142" s="157"/>
      <c r="CA142" s="157"/>
      <c r="CB142" s="157"/>
      <c r="CC142" s="157"/>
      <c r="CD142" s="157"/>
      <c r="CE142" s="157"/>
      <c r="CF142" s="157"/>
      <c r="CG142" s="157"/>
      <c r="CH142" s="157"/>
      <c r="CI142" s="157"/>
      <c r="CJ142" s="157"/>
      <c r="CK142" s="157"/>
      <c r="CL142" s="157"/>
      <c r="CM142" s="157"/>
      <c r="CN142" s="157"/>
      <c r="CO142" s="157"/>
      <c r="CP142" s="157"/>
      <c r="CQ142" s="157"/>
      <c r="CR142" s="157"/>
      <c r="CS142" s="157"/>
      <c r="CT142" s="157"/>
      <c r="CU142" s="157"/>
      <c r="CV142" s="157"/>
      <c r="CW142" s="157"/>
      <c r="CX142" s="157"/>
      <c r="CY142" s="157"/>
      <c r="CZ142" s="157"/>
    </row>
    <row r="143" spans="1:104" ht="12.75">
      <c r="A143" s="196"/>
      <c r="B143" s="196"/>
      <c r="C143" s="196"/>
      <c r="D143" s="196"/>
      <c r="E143" s="196"/>
      <c r="F143" s="196"/>
      <c r="G143" s="196"/>
      <c r="H143" s="196"/>
      <c r="I143" s="196"/>
      <c r="J143" s="196"/>
      <c r="K143" s="196"/>
      <c r="L143" s="196"/>
      <c r="M143" s="196"/>
      <c r="N143" s="196"/>
      <c r="O143" s="196"/>
      <c r="P143" s="196"/>
      <c r="Q143" s="196"/>
      <c r="R143" s="196"/>
      <c r="AA143" s="196"/>
      <c r="AB143" s="196"/>
      <c r="AC143" s="196"/>
      <c r="AD143" s="196"/>
      <c r="AE143" s="196"/>
      <c r="AF143" s="196"/>
      <c r="AG143" s="196"/>
      <c r="AH143" s="196"/>
      <c r="AI143" s="201"/>
      <c r="AJ143" s="201"/>
      <c r="AK143" s="201"/>
      <c r="AL143" s="201"/>
      <c r="AM143" s="201"/>
      <c r="AN143" s="201"/>
      <c r="AO143" s="201"/>
      <c r="AP143" s="201"/>
      <c r="AQ143" s="201"/>
      <c r="AR143" s="201"/>
      <c r="AS143" s="201"/>
      <c r="AT143" s="201"/>
      <c r="AU143" s="201"/>
      <c r="AV143" s="201"/>
      <c r="AW143" s="201"/>
      <c r="AX143" s="201"/>
      <c r="AY143" s="201"/>
      <c r="AZ143" s="201"/>
      <c r="BA143" s="201"/>
      <c r="BB143" s="201"/>
      <c r="BC143" s="201"/>
      <c r="BD143" s="201"/>
      <c r="BE143" s="201"/>
      <c r="BF143" s="201"/>
      <c r="BG143" s="201"/>
      <c r="BH143" s="201"/>
      <c r="BI143" s="201"/>
      <c r="BJ143" s="157"/>
      <c r="BK143" s="157"/>
      <c r="BL143" s="157"/>
      <c r="BM143" s="157"/>
      <c r="BN143" s="157"/>
      <c r="BO143" s="157"/>
      <c r="BP143" s="157"/>
      <c r="BQ143" s="157"/>
      <c r="BR143" s="157"/>
      <c r="BS143" s="157"/>
      <c r="BT143" s="157"/>
      <c r="BU143" s="157"/>
      <c r="BV143" s="157"/>
      <c r="BW143" s="157"/>
      <c r="BX143" s="157"/>
      <c r="BY143" s="157"/>
      <c r="BZ143" s="157"/>
      <c r="CA143" s="157"/>
      <c r="CB143" s="157"/>
      <c r="CC143" s="157"/>
      <c r="CD143" s="157"/>
      <c r="CE143" s="157"/>
      <c r="CF143" s="157"/>
      <c r="CG143" s="157"/>
      <c r="CH143" s="157"/>
      <c r="CI143" s="157"/>
      <c r="CJ143" s="157"/>
      <c r="CK143" s="157"/>
      <c r="CL143" s="157"/>
      <c r="CM143" s="157"/>
      <c r="CN143" s="157"/>
      <c r="CO143" s="157"/>
      <c r="CP143" s="157"/>
      <c r="CQ143" s="157"/>
      <c r="CR143" s="157"/>
      <c r="CS143" s="157"/>
      <c r="CT143" s="157"/>
      <c r="CU143" s="157"/>
      <c r="CV143" s="157"/>
      <c r="CW143" s="157"/>
      <c r="CX143" s="157"/>
      <c r="CY143" s="157"/>
      <c r="CZ143" s="157"/>
    </row>
    <row r="144" spans="1:104" ht="12.75">
      <c r="A144" s="196"/>
      <c r="B144" s="196"/>
      <c r="C144" s="196"/>
      <c r="D144" s="196"/>
      <c r="E144" s="196"/>
      <c r="F144" s="196"/>
      <c r="G144" s="196"/>
      <c r="H144" s="196"/>
      <c r="I144" s="196"/>
      <c r="J144" s="196"/>
      <c r="K144" s="196"/>
      <c r="L144" s="196"/>
      <c r="M144" s="196"/>
      <c r="N144" s="196"/>
      <c r="O144" s="196"/>
      <c r="P144" s="196"/>
      <c r="Q144" s="196"/>
      <c r="R144" s="196"/>
      <c r="AA144" s="196"/>
      <c r="AB144" s="196"/>
      <c r="AC144" s="196"/>
      <c r="AD144" s="196"/>
      <c r="AE144" s="196"/>
      <c r="AF144" s="196"/>
      <c r="AG144" s="196"/>
      <c r="AH144" s="196"/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1"/>
      <c r="AY144" s="201"/>
      <c r="AZ144" s="201"/>
      <c r="BA144" s="201"/>
      <c r="BB144" s="201"/>
      <c r="BC144" s="201"/>
      <c r="BD144" s="201"/>
      <c r="BE144" s="201"/>
      <c r="BF144" s="201"/>
      <c r="BG144" s="201"/>
      <c r="BH144" s="201"/>
      <c r="BI144" s="201"/>
      <c r="BJ144" s="157"/>
      <c r="BK144" s="157"/>
      <c r="BL144" s="157"/>
      <c r="BM144" s="157"/>
      <c r="BN144" s="157"/>
      <c r="BO144" s="157"/>
      <c r="BP144" s="157"/>
      <c r="BQ144" s="157"/>
      <c r="BR144" s="157"/>
      <c r="BS144" s="157"/>
      <c r="BT144" s="157"/>
      <c r="BU144" s="157"/>
      <c r="BV144" s="157"/>
      <c r="BW144" s="157"/>
      <c r="BX144" s="157"/>
      <c r="BY144" s="157"/>
      <c r="BZ144" s="157"/>
      <c r="CA144" s="157"/>
      <c r="CB144" s="157"/>
      <c r="CC144" s="157"/>
      <c r="CD144" s="157"/>
      <c r="CE144" s="157"/>
      <c r="CF144" s="157"/>
      <c r="CG144" s="157"/>
      <c r="CH144" s="157"/>
      <c r="CI144" s="157"/>
      <c r="CJ144" s="157"/>
      <c r="CK144" s="157"/>
      <c r="CL144" s="157"/>
      <c r="CM144" s="157"/>
      <c r="CN144" s="157"/>
      <c r="CO144" s="157"/>
      <c r="CP144" s="157"/>
      <c r="CQ144" s="157"/>
      <c r="CR144" s="157"/>
      <c r="CS144" s="157"/>
      <c r="CT144" s="157"/>
      <c r="CU144" s="157"/>
      <c r="CV144" s="157"/>
      <c r="CW144" s="157"/>
      <c r="CX144" s="157"/>
      <c r="CY144" s="157"/>
      <c r="CZ144" s="157"/>
    </row>
    <row r="145" spans="1:104" ht="12.75">
      <c r="A145" s="196"/>
      <c r="B145" s="196"/>
      <c r="C145" s="196"/>
      <c r="D145" s="196"/>
      <c r="E145" s="196"/>
      <c r="F145" s="196"/>
      <c r="G145" s="196"/>
      <c r="H145" s="196"/>
      <c r="I145" s="196"/>
      <c r="J145" s="196"/>
      <c r="K145" s="196"/>
      <c r="L145" s="196"/>
      <c r="M145" s="196"/>
      <c r="N145" s="196"/>
      <c r="O145" s="196"/>
      <c r="P145" s="196"/>
      <c r="Q145" s="196"/>
      <c r="R145" s="196"/>
      <c r="AA145" s="196"/>
      <c r="AB145" s="196"/>
      <c r="AC145" s="196"/>
      <c r="AD145" s="196"/>
      <c r="AE145" s="196"/>
      <c r="AF145" s="196"/>
      <c r="AG145" s="196"/>
      <c r="AH145" s="196"/>
      <c r="AI145" s="201"/>
      <c r="AJ145" s="201"/>
      <c r="AK145" s="201"/>
      <c r="AL145" s="201"/>
      <c r="AM145" s="201"/>
      <c r="AN145" s="201"/>
      <c r="AO145" s="201"/>
      <c r="AP145" s="201"/>
      <c r="AQ145" s="201"/>
      <c r="AR145" s="201"/>
      <c r="AS145" s="201"/>
      <c r="AT145" s="201"/>
      <c r="AU145" s="201"/>
      <c r="AV145" s="201"/>
      <c r="AW145" s="201"/>
      <c r="AX145" s="201"/>
      <c r="AY145" s="201"/>
      <c r="AZ145" s="201"/>
      <c r="BA145" s="201"/>
      <c r="BB145" s="201"/>
      <c r="BC145" s="201"/>
      <c r="BD145" s="201"/>
      <c r="BE145" s="201"/>
      <c r="BF145" s="201"/>
      <c r="BG145" s="201"/>
      <c r="BH145" s="201"/>
      <c r="BI145" s="201"/>
      <c r="BJ145" s="157"/>
      <c r="BK145" s="157"/>
      <c r="BL145" s="157"/>
      <c r="BM145" s="157"/>
      <c r="BN145" s="157"/>
      <c r="BO145" s="157"/>
      <c r="BP145" s="157"/>
      <c r="BQ145" s="157"/>
      <c r="BR145" s="157"/>
      <c r="BS145" s="157"/>
      <c r="BT145" s="157"/>
      <c r="BU145" s="157"/>
      <c r="BV145" s="157"/>
      <c r="BW145" s="157"/>
      <c r="BX145" s="157"/>
      <c r="BY145" s="157"/>
      <c r="BZ145" s="157"/>
      <c r="CA145" s="157"/>
      <c r="CB145" s="157"/>
      <c r="CC145" s="157"/>
      <c r="CD145" s="157"/>
      <c r="CE145" s="157"/>
      <c r="CF145" s="157"/>
      <c r="CG145" s="157"/>
      <c r="CH145" s="157"/>
      <c r="CI145" s="157"/>
      <c r="CJ145" s="157"/>
      <c r="CK145" s="157"/>
      <c r="CL145" s="157"/>
      <c r="CM145" s="157"/>
      <c r="CN145" s="157"/>
      <c r="CO145" s="157"/>
      <c r="CP145" s="157"/>
      <c r="CQ145" s="157"/>
      <c r="CR145" s="157"/>
      <c r="CS145" s="157"/>
      <c r="CT145" s="157"/>
      <c r="CU145" s="157"/>
      <c r="CV145" s="157"/>
      <c r="CW145" s="157"/>
      <c r="CX145" s="157"/>
      <c r="CY145" s="157"/>
      <c r="CZ145" s="157"/>
    </row>
    <row r="146" spans="1:104" ht="12.75">
      <c r="A146" s="196"/>
      <c r="B146" s="196"/>
      <c r="C146" s="196"/>
      <c r="D146" s="196"/>
      <c r="E146" s="196"/>
      <c r="F146" s="196"/>
      <c r="G146" s="196"/>
      <c r="H146" s="196"/>
      <c r="I146" s="196"/>
      <c r="J146" s="196"/>
      <c r="K146" s="196"/>
      <c r="L146" s="196"/>
      <c r="M146" s="196"/>
      <c r="N146" s="196"/>
      <c r="O146" s="196"/>
      <c r="P146" s="196"/>
      <c r="Q146" s="196"/>
      <c r="R146" s="196"/>
      <c r="AA146" s="196"/>
      <c r="AB146" s="196"/>
      <c r="AC146" s="196"/>
      <c r="AD146" s="196"/>
      <c r="AE146" s="196"/>
      <c r="AF146" s="196"/>
      <c r="AG146" s="196"/>
      <c r="AH146" s="196"/>
      <c r="AI146" s="201"/>
      <c r="AJ146" s="201"/>
      <c r="AK146" s="201"/>
      <c r="AL146" s="201"/>
      <c r="AM146" s="201"/>
      <c r="AN146" s="201"/>
      <c r="AO146" s="201"/>
      <c r="AP146" s="201"/>
      <c r="AQ146" s="201"/>
      <c r="AR146" s="201"/>
      <c r="AS146" s="201"/>
      <c r="AT146" s="201"/>
      <c r="AU146" s="201"/>
      <c r="AV146" s="201"/>
      <c r="AW146" s="201"/>
      <c r="AX146" s="201"/>
      <c r="AY146" s="201"/>
      <c r="AZ146" s="201"/>
      <c r="BA146" s="201"/>
      <c r="BB146" s="201"/>
      <c r="BC146" s="201"/>
      <c r="BD146" s="201"/>
      <c r="BE146" s="201"/>
      <c r="BF146" s="201"/>
      <c r="BG146" s="201"/>
      <c r="BH146" s="201"/>
      <c r="BI146" s="201"/>
      <c r="BJ146" s="157"/>
      <c r="BK146" s="157"/>
      <c r="BL146" s="157"/>
      <c r="BM146" s="157"/>
      <c r="BN146" s="157"/>
      <c r="BO146" s="157"/>
      <c r="BP146" s="157"/>
      <c r="BQ146" s="157"/>
      <c r="BR146" s="157"/>
      <c r="BS146" s="157"/>
      <c r="BT146" s="157"/>
      <c r="BU146" s="157"/>
      <c r="BV146" s="157"/>
      <c r="BW146" s="157"/>
      <c r="BX146" s="157"/>
      <c r="BY146" s="157"/>
      <c r="BZ146" s="157"/>
      <c r="CA146" s="157"/>
      <c r="CB146" s="157"/>
      <c r="CC146" s="157"/>
      <c r="CD146" s="157"/>
      <c r="CE146" s="157"/>
      <c r="CF146" s="157"/>
      <c r="CG146" s="157"/>
      <c r="CH146" s="157"/>
      <c r="CI146" s="157"/>
      <c r="CJ146" s="157"/>
      <c r="CK146" s="157"/>
      <c r="CL146" s="157"/>
      <c r="CM146" s="157"/>
      <c r="CN146" s="157"/>
      <c r="CO146" s="157"/>
      <c r="CP146" s="157"/>
      <c r="CQ146" s="157"/>
      <c r="CR146" s="157"/>
      <c r="CS146" s="157"/>
      <c r="CT146" s="157"/>
      <c r="CU146" s="157"/>
      <c r="CV146" s="157"/>
      <c r="CW146" s="157"/>
      <c r="CX146" s="157"/>
      <c r="CY146" s="157"/>
      <c r="CZ146" s="157"/>
    </row>
    <row r="147" spans="1:104" ht="12.75">
      <c r="A147" s="196"/>
      <c r="B147" s="196"/>
      <c r="C147" s="196"/>
      <c r="D147" s="196"/>
      <c r="E147" s="196"/>
      <c r="F147" s="196"/>
      <c r="G147" s="196"/>
      <c r="H147" s="196"/>
      <c r="I147" s="196"/>
      <c r="J147" s="196"/>
      <c r="K147" s="196"/>
      <c r="L147" s="196"/>
      <c r="M147" s="196"/>
      <c r="N147" s="196"/>
      <c r="O147" s="196"/>
      <c r="P147" s="196"/>
      <c r="Q147" s="196"/>
      <c r="R147" s="196"/>
      <c r="AA147" s="196"/>
      <c r="AB147" s="196"/>
      <c r="AC147" s="196"/>
      <c r="AD147" s="196"/>
      <c r="AE147" s="196"/>
      <c r="AF147" s="196"/>
      <c r="AG147" s="196"/>
      <c r="AH147" s="196"/>
      <c r="AI147" s="201"/>
      <c r="AJ147" s="201"/>
      <c r="AK147" s="201"/>
      <c r="AL147" s="201"/>
      <c r="AM147" s="201"/>
      <c r="AN147" s="201"/>
      <c r="AO147" s="201"/>
      <c r="AP147" s="201"/>
      <c r="AQ147" s="201"/>
      <c r="AR147" s="201"/>
      <c r="AS147" s="201"/>
      <c r="AT147" s="201"/>
      <c r="AU147" s="201"/>
      <c r="AV147" s="201"/>
      <c r="AW147" s="201"/>
      <c r="AX147" s="201"/>
      <c r="AY147" s="201"/>
      <c r="AZ147" s="201"/>
      <c r="BA147" s="201"/>
      <c r="BB147" s="201"/>
      <c r="BC147" s="201"/>
      <c r="BD147" s="201"/>
      <c r="BE147" s="201"/>
      <c r="BF147" s="201"/>
      <c r="BG147" s="201"/>
      <c r="BH147" s="201"/>
      <c r="BI147" s="201"/>
      <c r="BJ147" s="157"/>
      <c r="BK147" s="157"/>
      <c r="BL147" s="157"/>
      <c r="BM147" s="157"/>
      <c r="BN147" s="157"/>
      <c r="BO147" s="157"/>
      <c r="BP147" s="157"/>
      <c r="BQ147" s="157"/>
      <c r="BR147" s="157"/>
      <c r="BS147" s="157"/>
      <c r="BT147" s="157"/>
      <c r="BU147" s="157"/>
      <c r="BV147" s="157"/>
      <c r="BW147" s="157"/>
      <c r="BX147" s="157"/>
      <c r="BY147" s="157"/>
      <c r="BZ147" s="157"/>
      <c r="CA147" s="157"/>
      <c r="CB147" s="157"/>
      <c r="CC147" s="157"/>
      <c r="CD147" s="157"/>
      <c r="CE147" s="157"/>
      <c r="CF147" s="157"/>
      <c r="CG147" s="157"/>
      <c r="CH147" s="157"/>
      <c r="CI147" s="157"/>
      <c r="CJ147" s="157"/>
      <c r="CK147" s="157"/>
      <c r="CL147" s="157"/>
      <c r="CM147" s="157"/>
      <c r="CN147" s="157"/>
      <c r="CO147" s="157"/>
      <c r="CP147" s="157"/>
      <c r="CQ147" s="157"/>
      <c r="CR147" s="157"/>
      <c r="CS147" s="157"/>
      <c r="CT147" s="157"/>
      <c r="CU147" s="157"/>
      <c r="CV147" s="157"/>
      <c r="CW147" s="157"/>
      <c r="CX147" s="157"/>
      <c r="CY147" s="157"/>
      <c r="CZ147" s="157"/>
    </row>
    <row r="148" spans="1:104" ht="12.75">
      <c r="A148" s="196"/>
      <c r="B148" s="196"/>
      <c r="C148" s="196"/>
      <c r="D148" s="196"/>
      <c r="E148" s="196"/>
      <c r="F148" s="196"/>
      <c r="G148" s="196"/>
      <c r="H148" s="196"/>
      <c r="I148" s="196"/>
      <c r="J148" s="196"/>
      <c r="K148" s="196"/>
      <c r="L148" s="196"/>
      <c r="M148" s="196"/>
      <c r="N148" s="196"/>
      <c r="O148" s="196"/>
      <c r="P148" s="196"/>
      <c r="Q148" s="196"/>
      <c r="R148" s="196"/>
      <c r="AA148" s="196"/>
      <c r="AB148" s="196"/>
      <c r="AC148" s="196"/>
      <c r="AD148" s="196"/>
      <c r="AE148" s="196"/>
      <c r="AF148" s="196"/>
      <c r="AG148" s="196"/>
      <c r="AH148" s="196"/>
      <c r="AI148" s="201"/>
      <c r="AJ148" s="201"/>
      <c r="AK148" s="201"/>
      <c r="AL148" s="201"/>
      <c r="AM148" s="201"/>
      <c r="AN148" s="201"/>
      <c r="AO148" s="201"/>
      <c r="AP148" s="201"/>
      <c r="AQ148" s="201"/>
      <c r="AR148" s="201"/>
      <c r="AS148" s="201"/>
      <c r="AT148" s="201"/>
      <c r="AU148" s="201"/>
      <c r="AV148" s="201"/>
      <c r="AW148" s="201"/>
      <c r="AX148" s="201"/>
      <c r="AY148" s="201"/>
      <c r="AZ148" s="201"/>
      <c r="BA148" s="201"/>
      <c r="BB148" s="201"/>
      <c r="BC148" s="201"/>
      <c r="BD148" s="201"/>
      <c r="BE148" s="201"/>
      <c r="BF148" s="201"/>
      <c r="BG148" s="201"/>
      <c r="BH148" s="201"/>
      <c r="BI148" s="201"/>
      <c r="BJ148" s="157"/>
      <c r="BK148" s="157"/>
      <c r="BL148" s="157"/>
      <c r="BM148" s="157"/>
      <c r="BN148" s="157"/>
      <c r="BO148" s="157"/>
      <c r="BP148" s="157"/>
      <c r="BQ148" s="157"/>
      <c r="BR148" s="157"/>
      <c r="BS148" s="157"/>
      <c r="BT148" s="157"/>
      <c r="BU148" s="157"/>
      <c r="BV148" s="157"/>
      <c r="BW148" s="157"/>
      <c r="BX148" s="157"/>
      <c r="BY148" s="157"/>
      <c r="BZ148" s="157"/>
      <c r="CA148" s="157"/>
      <c r="CB148" s="157"/>
      <c r="CC148" s="157"/>
      <c r="CD148" s="157"/>
      <c r="CE148" s="157"/>
      <c r="CF148" s="157"/>
      <c r="CG148" s="157"/>
      <c r="CH148" s="157"/>
      <c r="CI148" s="157"/>
      <c r="CJ148" s="157"/>
      <c r="CK148" s="157"/>
      <c r="CL148" s="157"/>
      <c r="CM148" s="157"/>
      <c r="CN148" s="157"/>
      <c r="CO148" s="157"/>
      <c r="CP148" s="157"/>
      <c r="CQ148" s="157"/>
      <c r="CR148" s="157"/>
      <c r="CS148" s="157"/>
      <c r="CT148" s="157"/>
      <c r="CU148" s="157"/>
      <c r="CV148" s="157"/>
      <c r="CW148" s="157"/>
      <c r="CX148" s="157"/>
      <c r="CY148" s="157"/>
      <c r="CZ148" s="157"/>
    </row>
    <row r="149" spans="1:104" ht="12.75">
      <c r="A149" s="196"/>
      <c r="B149" s="196"/>
      <c r="C149" s="196"/>
      <c r="D149" s="196"/>
      <c r="E149" s="196"/>
      <c r="F149" s="196"/>
      <c r="G149" s="196"/>
      <c r="H149" s="196"/>
      <c r="I149" s="196"/>
      <c r="J149" s="196"/>
      <c r="K149" s="196"/>
      <c r="L149" s="196"/>
      <c r="M149" s="196"/>
      <c r="N149" s="196"/>
      <c r="O149" s="196"/>
      <c r="P149" s="196"/>
      <c r="Q149" s="196"/>
      <c r="R149" s="196"/>
      <c r="AA149" s="196"/>
      <c r="AB149" s="196"/>
      <c r="AC149" s="196"/>
      <c r="AD149" s="196"/>
      <c r="AE149" s="196"/>
      <c r="AF149" s="196"/>
      <c r="AG149" s="196"/>
      <c r="AH149" s="196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1"/>
      <c r="AT149" s="201"/>
      <c r="AU149" s="201"/>
      <c r="AV149" s="201"/>
      <c r="AW149" s="201"/>
      <c r="AX149" s="201"/>
      <c r="AY149" s="201"/>
      <c r="AZ149" s="201"/>
      <c r="BA149" s="201"/>
      <c r="BB149" s="201"/>
      <c r="BC149" s="201"/>
      <c r="BD149" s="201"/>
      <c r="BE149" s="201"/>
      <c r="BF149" s="201"/>
      <c r="BG149" s="201"/>
      <c r="BH149" s="201"/>
      <c r="BI149" s="201"/>
      <c r="BJ149" s="157"/>
      <c r="BK149" s="157"/>
      <c r="BL149" s="157"/>
      <c r="BM149" s="157"/>
      <c r="BN149" s="157"/>
      <c r="BO149" s="157"/>
      <c r="BP149" s="157"/>
      <c r="BQ149" s="157"/>
      <c r="BR149" s="157"/>
      <c r="BS149" s="157"/>
      <c r="BT149" s="157"/>
      <c r="BU149" s="157"/>
      <c r="BV149" s="157"/>
      <c r="BW149" s="157"/>
      <c r="BX149" s="157"/>
      <c r="BY149" s="157"/>
      <c r="BZ149" s="157"/>
      <c r="CA149" s="157"/>
      <c r="CB149" s="157"/>
      <c r="CC149" s="157"/>
      <c r="CD149" s="157"/>
      <c r="CE149" s="157"/>
      <c r="CF149" s="157"/>
      <c r="CG149" s="157"/>
      <c r="CH149" s="157"/>
      <c r="CI149" s="157"/>
      <c r="CJ149" s="157"/>
      <c r="CK149" s="157"/>
      <c r="CL149" s="157"/>
      <c r="CM149" s="157"/>
      <c r="CN149" s="157"/>
      <c r="CO149" s="157"/>
      <c r="CP149" s="157"/>
      <c r="CQ149" s="157"/>
      <c r="CR149" s="157"/>
      <c r="CS149" s="157"/>
      <c r="CT149" s="157"/>
      <c r="CU149" s="157"/>
      <c r="CV149" s="157"/>
      <c r="CW149" s="157"/>
      <c r="CX149" s="157"/>
      <c r="CY149" s="157"/>
      <c r="CZ149" s="157"/>
    </row>
    <row r="150" spans="1:104" ht="12.75">
      <c r="A150" s="196"/>
      <c r="B150" s="196"/>
      <c r="C150" s="196"/>
      <c r="D150" s="196"/>
      <c r="E150" s="196"/>
      <c r="F150" s="196"/>
      <c r="G150" s="196"/>
      <c r="H150" s="196"/>
      <c r="I150" s="196"/>
      <c r="J150" s="196"/>
      <c r="K150" s="196"/>
      <c r="L150" s="196"/>
      <c r="M150" s="196"/>
      <c r="N150" s="196"/>
      <c r="O150" s="196"/>
      <c r="P150" s="196"/>
      <c r="Q150" s="196"/>
      <c r="R150" s="196"/>
      <c r="AA150" s="196"/>
      <c r="AB150" s="196"/>
      <c r="AC150" s="196"/>
      <c r="AD150" s="196"/>
      <c r="AE150" s="196"/>
      <c r="AF150" s="196"/>
      <c r="AG150" s="196"/>
      <c r="AH150" s="196"/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01"/>
      <c r="AT150" s="201"/>
      <c r="AU150" s="201"/>
      <c r="AV150" s="201"/>
      <c r="AW150" s="201"/>
      <c r="AX150" s="201"/>
      <c r="AY150" s="201"/>
      <c r="AZ150" s="201"/>
      <c r="BA150" s="201"/>
      <c r="BB150" s="201"/>
      <c r="BC150" s="201"/>
      <c r="BD150" s="201"/>
      <c r="BE150" s="201"/>
      <c r="BF150" s="201"/>
      <c r="BG150" s="201"/>
      <c r="BH150" s="201"/>
      <c r="BI150" s="201"/>
      <c r="BJ150" s="157"/>
      <c r="BK150" s="157"/>
      <c r="BL150" s="157"/>
      <c r="BM150" s="157"/>
      <c r="BN150" s="157"/>
      <c r="BO150" s="157"/>
      <c r="BP150" s="157"/>
      <c r="BQ150" s="157"/>
      <c r="BR150" s="157"/>
      <c r="BS150" s="157"/>
      <c r="BT150" s="157"/>
      <c r="BU150" s="157"/>
      <c r="BV150" s="157"/>
      <c r="BW150" s="157"/>
      <c r="BX150" s="157"/>
      <c r="BY150" s="157"/>
      <c r="BZ150" s="157"/>
      <c r="CA150" s="157"/>
      <c r="CB150" s="157"/>
      <c r="CC150" s="157"/>
      <c r="CD150" s="157"/>
      <c r="CE150" s="157"/>
      <c r="CF150" s="157"/>
      <c r="CG150" s="157"/>
      <c r="CH150" s="157"/>
      <c r="CI150" s="157"/>
      <c r="CJ150" s="157"/>
      <c r="CK150" s="157"/>
      <c r="CL150" s="157"/>
      <c r="CM150" s="157"/>
      <c r="CN150" s="157"/>
      <c r="CO150" s="157"/>
      <c r="CP150" s="157"/>
      <c r="CQ150" s="157"/>
      <c r="CR150" s="157"/>
      <c r="CS150" s="157"/>
      <c r="CT150" s="157"/>
      <c r="CU150" s="157"/>
      <c r="CV150" s="157"/>
      <c r="CW150" s="157"/>
      <c r="CX150" s="157"/>
      <c r="CY150" s="157"/>
      <c r="CZ150" s="157"/>
    </row>
    <row r="151" spans="1:104" ht="12.75">
      <c r="A151" s="196"/>
      <c r="B151" s="196"/>
      <c r="C151" s="196"/>
      <c r="D151" s="196"/>
      <c r="E151" s="196"/>
      <c r="F151" s="196"/>
      <c r="G151" s="196"/>
      <c r="H151" s="196"/>
      <c r="I151" s="196"/>
      <c r="J151" s="196"/>
      <c r="K151" s="196"/>
      <c r="L151" s="196"/>
      <c r="M151" s="196"/>
      <c r="N151" s="196"/>
      <c r="O151" s="196"/>
      <c r="P151" s="196"/>
      <c r="Q151" s="196"/>
      <c r="R151" s="196"/>
      <c r="AA151" s="196"/>
      <c r="AB151" s="196"/>
      <c r="AC151" s="196"/>
      <c r="AD151" s="196"/>
      <c r="AE151" s="196"/>
      <c r="AF151" s="196"/>
      <c r="AG151" s="196"/>
      <c r="AH151" s="196"/>
      <c r="AI151" s="201"/>
      <c r="AJ151" s="201"/>
      <c r="AK151" s="201"/>
      <c r="AL151" s="201"/>
      <c r="AM151" s="201"/>
      <c r="AN151" s="201"/>
      <c r="AO151" s="201"/>
      <c r="AP151" s="201"/>
      <c r="AQ151" s="201"/>
      <c r="AR151" s="201"/>
      <c r="AS151" s="201"/>
      <c r="AT151" s="201"/>
      <c r="AU151" s="201"/>
      <c r="AV151" s="201"/>
      <c r="AW151" s="201"/>
      <c r="AX151" s="201"/>
      <c r="AY151" s="201"/>
      <c r="AZ151" s="201"/>
      <c r="BA151" s="201"/>
      <c r="BB151" s="201"/>
      <c r="BC151" s="201"/>
      <c r="BD151" s="201"/>
      <c r="BE151" s="201"/>
      <c r="BF151" s="201"/>
      <c r="BG151" s="201"/>
      <c r="BH151" s="201"/>
      <c r="BI151" s="201"/>
      <c r="BJ151" s="157"/>
      <c r="BK151" s="157"/>
      <c r="BL151" s="157"/>
      <c r="BM151" s="157"/>
      <c r="BN151" s="157"/>
      <c r="BO151" s="157"/>
      <c r="BP151" s="157"/>
      <c r="BQ151" s="157"/>
      <c r="BR151" s="157"/>
      <c r="BS151" s="157"/>
      <c r="BT151" s="157"/>
      <c r="BU151" s="157"/>
      <c r="BV151" s="157"/>
      <c r="BW151" s="157"/>
      <c r="BX151" s="157"/>
      <c r="BY151" s="157"/>
      <c r="BZ151" s="157"/>
      <c r="CA151" s="157"/>
      <c r="CB151" s="157"/>
      <c r="CC151" s="157"/>
      <c r="CD151" s="157"/>
      <c r="CE151" s="157"/>
      <c r="CF151" s="157"/>
      <c r="CG151" s="157"/>
      <c r="CH151" s="157"/>
      <c r="CI151" s="157"/>
      <c r="CJ151" s="157"/>
      <c r="CK151" s="157"/>
      <c r="CL151" s="157"/>
      <c r="CM151" s="157"/>
      <c r="CN151" s="157"/>
      <c r="CO151" s="157"/>
      <c r="CP151" s="157"/>
      <c r="CQ151" s="157"/>
      <c r="CR151" s="157"/>
      <c r="CS151" s="157"/>
      <c r="CT151" s="157"/>
      <c r="CU151" s="157"/>
      <c r="CV151" s="157"/>
      <c r="CW151" s="157"/>
      <c r="CX151" s="157"/>
      <c r="CY151" s="157"/>
      <c r="CZ151" s="157"/>
    </row>
    <row r="152" spans="1:104" ht="12.75">
      <c r="A152" s="196"/>
      <c r="B152" s="196"/>
      <c r="C152" s="196"/>
      <c r="D152" s="196"/>
      <c r="E152" s="196"/>
      <c r="F152" s="196"/>
      <c r="G152" s="196"/>
      <c r="H152" s="196"/>
      <c r="I152" s="196"/>
      <c r="J152" s="196"/>
      <c r="K152" s="196"/>
      <c r="L152" s="196"/>
      <c r="M152" s="196"/>
      <c r="N152" s="196"/>
      <c r="O152" s="196"/>
      <c r="P152" s="196"/>
      <c r="Q152" s="196"/>
      <c r="R152" s="196"/>
      <c r="AA152" s="196"/>
      <c r="AB152" s="196"/>
      <c r="AC152" s="196"/>
      <c r="AD152" s="196"/>
      <c r="AE152" s="196"/>
      <c r="AF152" s="196"/>
      <c r="AG152" s="196"/>
      <c r="AH152" s="196"/>
      <c r="AI152" s="201"/>
      <c r="AJ152" s="201"/>
      <c r="AK152" s="201"/>
      <c r="AL152" s="201"/>
      <c r="AM152" s="201"/>
      <c r="AN152" s="201"/>
      <c r="AO152" s="201"/>
      <c r="AP152" s="201"/>
      <c r="AQ152" s="201"/>
      <c r="AR152" s="201"/>
      <c r="AS152" s="201"/>
      <c r="AT152" s="201"/>
      <c r="AU152" s="201"/>
      <c r="AV152" s="201"/>
      <c r="AW152" s="201"/>
      <c r="AX152" s="201"/>
      <c r="AY152" s="201"/>
      <c r="AZ152" s="201"/>
      <c r="BA152" s="201"/>
      <c r="BB152" s="201"/>
      <c r="BC152" s="201"/>
      <c r="BD152" s="201"/>
      <c r="BE152" s="201"/>
      <c r="BF152" s="201"/>
      <c r="BG152" s="201"/>
      <c r="BH152" s="201"/>
      <c r="BI152" s="201"/>
      <c r="BJ152" s="157"/>
      <c r="BK152" s="157"/>
      <c r="BL152" s="157"/>
      <c r="BM152" s="157"/>
      <c r="BN152" s="157"/>
      <c r="BO152" s="157"/>
      <c r="BP152" s="157"/>
      <c r="BQ152" s="157"/>
      <c r="BR152" s="157"/>
      <c r="BS152" s="157"/>
      <c r="BT152" s="157"/>
      <c r="BU152" s="157"/>
      <c r="BV152" s="157"/>
      <c r="BW152" s="157"/>
      <c r="BX152" s="157"/>
      <c r="BY152" s="157"/>
      <c r="BZ152" s="157"/>
      <c r="CA152" s="157"/>
      <c r="CB152" s="157"/>
      <c r="CC152" s="157"/>
      <c r="CD152" s="157"/>
      <c r="CE152" s="157"/>
      <c r="CF152" s="157"/>
      <c r="CG152" s="157"/>
      <c r="CH152" s="157"/>
      <c r="CI152" s="157"/>
      <c r="CJ152" s="157"/>
      <c r="CK152" s="157"/>
      <c r="CL152" s="157"/>
      <c r="CM152" s="157"/>
      <c r="CN152" s="157"/>
      <c r="CO152" s="157"/>
      <c r="CP152" s="157"/>
      <c r="CQ152" s="157"/>
      <c r="CR152" s="157"/>
      <c r="CS152" s="157"/>
      <c r="CT152" s="157"/>
      <c r="CU152" s="157"/>
      <c r="CV152" s="157"/>
      <c r="CW152" s="157"/>
      <c r="CX152" s="157"/>
      <c r="CY152" s="157"/>
      <c r="CZ152" s="157"/>
    </row>
    <row r="153" spans="1:104" ht="12.75">
      <c r="A153" s="196"/>
      <c r="B153" s="196"/>
      <c r="C153" s="196"/>
      <c r="D153" s="196"/>
      <c r="E153" s="196"/>
      <c r="F153" s="196"/>
      <c r="G153" s="196"/>
      <c r="H153" s="196"/>
      <c r="I153" s="196"/>
      <c r="J153" s="196"/>
      <c r="K153" s="196"/>
      <c r="L153" s="196"/>
      <c r="M153" s="196"/>
      <c r="N153" s="196"/>
      <c r="O153" s="196"/>
      <c r="P153" s="196"/>
      <c r="Q153" s="196"/>
      <c r="R153" s="196"/>
      <c r="AA153" s="196"/>
      <c r="AB153" s="196"/>
      <c r="AC153" s="196"/>
      <c r="AD153" s="196"/>
      <c r="AE153" s="196"/>
      <c r="AF153" s="196"/>
      <c r="AG153" s="196"/>
      <c r="AH153" s="196"/>
      <c r="AI153" s="201"/>
      <c r="AJ153" s="201"/>
      <c r="AK153" s="201"/>
      <c r="AL153" s="201"/>
      <c r="AM153" s="201"/>
      <c r="AN153" s="201"/>
      <c r="AO153" s="201"/>
      <c r="AP153" s="201"/>
      <c r="AQ153" s="201"/>
      <c r="AR153" s="201"/>
      <c r="AS153" s="201"/>
      <c r="AT153" s="201"/>
      <c r="AU153" s="201"/>
      <c r="AV153" s="201"/>
      <c r="AW153" s="201"/>
      <c r="AX153" s="201"/>
      <c r="AY153" s="201"/>
      <c r="AZ153" s="201"/>
      <c r="BA153" s="201"/>
      <c r="BB153" s="201"/>
      <c r="BC153" s="201"/>
      <c r="BD153" s="201"/>
      <c r="BE153" s="201"/>
      <c r="BF153" s="201"/>
      <c r="BG153" s="201"/>
      <c r="BH153" s="201"/>
      <c r="BI153" s="201"/>
      <c r="BJ153" s="157"/>
      <c r="BK153" s="157"/>
      <c r="BL153" s="157"/>
      <c r="BM153" s="157"/>
      <c r="BN153" s="157"/>
      <c r="BO153" s="157"/>
      <c r="BP153" s="157"/>
      <c r="BQ153" s="157"/>
      <c r="BR153" s="157"/>
      <c r="BS153" s="157"/>
      <c r="BT153" s="157"/>
      <c r="BU153" s="157"/>
      <c r="BV153" s="157"/>
      <c r="BW153" s="157"/>
      <c r="BX153" s="157"/>
      <c r="BY153" s="157"/>
      <c r="BZ153" s="157"/>
      <c r="CA153" s="157"/>
      <c r="CB153" s="157"/>
      <c r="CC153" s="157"/>
      <c r="CD153" s="157"/>
      <c r="CE153" s="157"/>
      <c r="CF153" s="157"/>
      <c r="CG153" s="157"/>
      <c r="CH153" s="157"/>
      <c r="CI153" s="157"/>
      <c r="CJ153" s="157"/>
      <c r="CK153" s="157"/>
      <c r="CL153" s="157"/>
      <c r="CM153" s="157"/>
      <c r="CN153" s="157"/>
      <c r="CO153" s="157"/>
      <c r="CP153" s="157"/>
      <c r="CQ153" s="157"/>
      <c r="CR153" s="157"/>
      <c r="CS153" s="157"/>
      <c r="CT153" s="157"/>
      <c r="CU153" s="157"/>
      <c r="CV153" s="157"/>
      <c r="CW153" s="157"/>
      <c r="CX153" s="157"/>
      <c r="CY153" s="157"/>
      <c r="CZ153" s="157"/>
    </row>
    <row r="154" spans="1:104" ht="12.75">
      <c r="A154" s="196"/>
      <c r="B154" s="196"/>
      <c r="C154" s="196"/>
      <c r="D154" s="196"/>
      <c r="E154" s="196"/>
      <c r="F154" s="196"/>
      <c r="G154" s="196"/>
      <c r="H154" s="196"/>
      <c r="I154" s="196"/>
      <c r="J154" s="196"/>
      <c r="K154" s="196"/>
      <c r="L154" s="196"/>
      <c r="M154" s="196"/>
      <c r="N154" s="196"/>
      <c r="O154" s="196"/>
      <c r="P154" s="196"/>
      <c r="Q154" s="196"/>
      <c r="R154" s="196"/>
      <c r="AA154" s="196"/>
      <c r="AB154" s="196"/>
      <c r="AC154" s="196"/>
      <c r="AD154" s="196"/>
      <c r="AE154" s="196"/>
      <c r="AF154" s="196"/>
      <c r="AG154" s="196"/>
      <c r="AH154" s="196"/>
      <c r="AI154" s="201"/>
      <c r="AJ154" s="201"/>
      <c r="AK154" s="201"/>
      <c r="AL154" s="201"/>
      <c r="AM154" s="201"/>
      <c r="AN154" s="201"/>
      <c r="AO154" s="201"/>
      <c r="AP154" s="201"/>
      <c r="AQ154" s="201"/>
      <c r="AR154" s="201"/>
      <c r="AS154" s="201"/>
      <c r="AT154" s="201"/>
      <c r="AU154" s="201"/>
      <c r="AV154" s="201"/>
      <c r="AW154" s="201"/>
      <c r="AX154" s="201"/>
      <c r="AY154" s="201"/>
      <c r="AZ154" s="201"/>
      <c r="BA154" s="201"/>
      <c r="BB154" s="201"/>
      <c r="BC154" s="201"/>
      <c r="BD154" s="201"/>
      <c r="BE154" s="201"/>
      <c r="BF154" s="201"/>
      <c r="BG154" s="201"/>
      <c r="BH154" s="201"/>
      <c r="BI154" s="201"/>
      <c r="BJ154" s="157"/>
      <c r="BK154" s="157"/>
      <c r="BL154" s="157"/>
      <c r="BM154" s="157"/>
      <c r="BN154" s="157"/>
      <c r="BO154" s="157"/>
      <c r="BP154" s="157"/>
      <c r="BQ154" s="157"/>
      <c r="BR154" s="157"/>
      <c r="BS154" s="157"/>
      <c r="BT154" s="157"/>
      <c r="BU154" s="157"/>
      <c r="BV154" s="157"/>
      <c r="BW154" s="157"/>
      <c r="BX154" s="157"/>
      <c r="BY154" s="157"/>
      <c r="BZ154" s="157"/>
      <c r="CA154" s="157"/>
      <c r="CB154" s="157"/>
      <c r="CC154" s="157"/>
      <c r="CD154" s="157"/>
      <c r="CE154" s="157"/>
      <c r="CF154" s="157"/>
      <c r="CG154" s="157"/>
      <c r="CH154" s="157"/>
      <c r="CI154" s="157"/>
      <c r="CJ154" s="157"/>
      <c r="CK154" s="157"/>
      <c r="CL154" s="157"/>
      <c r="CM154" s="157"/>
      <c r="CN154" s="157"/>
      <c r="CO154" s="157"/>
      <c r="CP154" s="157"/>
      <c r="CQ154" s="157"/>
      <c r="CR154" s="157"/>
      <c r="CS154" s="157"/>
      <c r="CT154" s="157"/>
      <c r="CU154" s="157"/>
      <c r="CV154" s="157"/>
      <c r="CW154" s="157"/>
      <c r="CX154" s="157"/>
      <c r="CY154" s="157"/>
      <c r="CZ154" s="157"/>
    </row>
    <row r="155" spans="1:104" ht="12.75">
      <c r="A155" s="196"/>
      <c r="B155" s="196"/>
      <c r="C155" s="196"/>
      <c r="D155" s="196"/>
      <c r="E155" s="196"/>
      <c r="F155" s="196"/>
      <c r="G155" s="196"/>
      <c r="H155" s="196"/>
      <c r="I155" s="196"/>
      <c r="J155" s="196"/>
      <c r="K155" s="196"/>
      <c r="L155" s="196"/>
      <c r="M155" s="196"/>
      <c r="N155" s="196"/>
      <c r="O155" s="196"/>
      <c r="P155" s="196"/>
      <c r="Q155" s="196"/>
      <c r="R155" s="196"/>
      <c r="AA155" s="196"/>
      <c r="AB155" s="196"/>
      <c r="AC155" s="196"/>
      <c r="AD155" s="196"/>
      <c r="AE155" s="196"/>
      <c r="AF155" s="196"/>
      <c r="AG155" s="196"/>
      <c r="AH155" s="196"/>
      <c r="AI155" s="201"/>
      <c r="AJ155" s="201"/>
      <c r="AK155" s="201"/>
      <c r="AL155" s="201"/>
      <c r="AM155" s="201"/>
      <c r="AN155" s="201"/>
      <c r="AO155" s="201"/>
      <c r="AP155" s="201"/>
      <c r="AQ155" s="201"/>
      <c r="AR155" s="201"/>
      <c r="AS155" s="201"/>
      <c r="AT155" s="201"/>
      <c r="AU155" s="201"/>
      <c r="AV155" s="201"/>
      <c r="AW155" s="201"/>
      <c r="AX155" s="201"/>
      <c r="AY155" s="201"/>
      <c r="AZ155" s="201"/>
      <c r="BA155" s="201"/>
      <c r="BB155" s="201"/>
      <c r="BC155" s="201"/>
      <c r="BD155" s="201"/>
      <c r="BE155" s="201"/>
      <c r="BF155" s="201"/>
      <c r="BG155" s="201"/>
      <c r="BH155" s="201"/>
      <c r="BI155" s="201"/>
      <c r="BJ155" s="157"/>
      <c r="BK155" s="157"/>
      <c r="BL155" s="157"/>
      <c r="BM155" s="157"/>
      <c r="BN155" s="157"/>
      <c r="BO155" s="157"/>
      <c r="BP155" s="157"/>
      <c r="BQ155" s="157"/>
      <c r="BR155" s="157"/>
      <c r="BS155" s="157"/>
      <c r="BT155" s="157"/>
      <c r="BU155" s="157"/>
      <c r="BV155" s="157"/>
      <c r="BW155" s="157"/>
      <c r="BX155" s="157"/>
      <c r="BY155" s="157"/>
      <c r="BZ155" s="157"/>
      <c r="CA155" s="157"/>
      <c r="CB155" s="157"/>
      <c r="CC155" s="157"/>
      <c r="CD155" s="157"/>
      <c r="CE155" s="157"/>
      <c r="CF155" s="157"/>
      <c r="CG155" s="157"/>
      <c r="CH155" s="157"/>
      <c r="CI155" s="157"/>
      <c r="CJ155" s="157"/>
      <c r="CK155" s="157"/>
      <c r="CL155" s="157"/>
      <c r="CM155" s="157"/>
      <c r="CN155" s="157"/>
      <c r="CO155" s="157"/>
      <c r="CP155" s="157"/>
      <c r="CQ155" s="157"/>
      <c r="CR155" s="157"/>
      <c r="CS155" s="157"/>
      <c r="CT155" s="157"/>
      <c r="CU155" s="157"/>
      <c r="CV155" s="157"/>
      <c r="CW155" s="157"/>
      <c r="CX155" s="157"/>
      <c r="CY155" s="157"/>
      <c r="CZ155" s="157"/>
    </row>
    <row r="156" spans="1:104" ht="12.75">
      <c r="A156" s="196"/>
      <c r="B156" s="196"/>
      <c r="C156" s="196"/>
      <c r="D156" s="196"/>
      <c r="E156" s="196"/>
      <c r="F156" s="196"/>
      <c r="G156" s="196"/>
      <c r="H156" s="196"/>
      <c r="I156" s="196"/>
      <c r="J156" s="196"/>
      <c r="K156" s="196"/>
      <c r="L156" s="196"/>
      <c r="M156" s="196"/>
      <c r="N156" s="196"/>
      <c r="O156" s="196"/>
      <c r="P156" s="196"/>
      <c r="Q156" s="196"/>
      <c r="R156" s="196"/>
      <c r="AA156" s="196"/>
      <c r="AB156" s="196"/>
      <c r="AC156" s="196"/>
      <c r="AD156" s="196"/>
      <c r="AE156" s="196"/>
      <c r="AF156" s="196"/>
      <c r="AG156" s="196"/>
      <c r="AH156" s="196"/>
      <c r="AI156" s="201"/>
      <c r="AJ156" s="201"/>
      <c r="AK156" s="201"/>
      <c r="AL156" s="201"/>
      <c r="AM156" s="201"/>
      <c r="AN156" s="201"/>
      <c r="AO156" s="201"/>
      <c r="AP156" s="201"/>
      <c r="AQ156" s="201"/>
      <c r="AR156" s="201"/>
      <c r="AS156" s="201"/>
      <c r="AT156" s="201"/>
      <c r="AU156" s="201"/>
      <c r="AV156" s="201"/>
      <c r="AW156" s="201"/>
      <c r="AX156" s="201"/>
      <c r="AY156" s="201"/>
      <c r="AZ156" s="201"/>
      <c r="BA156" s="201"/>
      <c r="BB156" s="201"/>
      <c r="BC156" s="201"/>
      <c r="BD156" s="201"/>
      <c r="BE156" s="201"/>
      <c r="BF156" s="201"/>
      <c r="BG156" s="201"/>
      <c r="BH156" s="201"/>
      <c r="BI156" s="201"/>
      <c r="BJ156" s="157"/>
      <c r="BK156" s="157"/>
      <c r="BL156" s="157"/>
      <c r="BM156" s="157"/>
      <c r="BN156" s="157"/>
      <c r="BO156" s="157"/>
      <c r="BP156" s="157"/>
      <c r="BQ156" s="157"/>
      <c r="BR156" s="157"/>
      <c r="BS156" s="157"/>
      <c r="BT156" s="157"/>
      <c r="BU156" s="157"/>
      <c r="BV156" s="157"/>
      <c r="BW156" s="157"/>
      <c r="BX156" s="157"/>
      <c r="BY156" s="157"/>
      <c r="BZ156" s="157"/>
      <c r="CA156" s="157"/>
      <c r="CB156" s="157"/>
      <c r="CC156" s="157"/>
      <c r="CD156" s="157"/>
      <c r="CE156" s="157"/>
      <c r="CF156" s="157"/>
      <c r="CG156" s="157"/>
      <c r="CH156" s="157"/>
      <c r="CI156" s="157"/>
      <c r="CJ156" s="157"/>
      <c r="CK156" s="157"/>
      <c r="CL156" s="157"/>
      <c r="CM156" s="157"/>
      <c r="CN156" s="157"/>
      <c r="CO156" s="157"/>
      <c r="CP156" s="157"/>
      <c r="CQ156" s="157"/>
      <c r="CR156" s="157"/>
      <c r="CS156" s="157"/>
      <c r="CT156" s="157"/>
      <c r="CU156" s="157"/>
      <c r="CV156" s="157"/>
      <c r="CW156" s="157"/>
      <c r="CX156" s="157"/>
      <c r="CY156" s="157"/>
      <c r="CZ156" s="157"/>
    </row>
    <row r="157" spans="1:104" ht="12.75">
      <c r="A157" s="196"/>
      <c r="B157" s="196"/>
      <c r="C157" s="196"/>
      <c r="D157" s="196"/>
      <c r="E157" s="196"/>
      <c r="F157" s="196"/>
      <c r="G157" s="196"/>
      <c r="H157" s="196"/>
      <c r="I157" s="196"/>
      <c r="J157" s="196"/>
      <c r="K157" s="196"/>
      <c r="L157" s="196"/>
      <c r="M157" s="196"/>
      <c r="N157" s="196"/>
      <c r="O157" s="196"/>
      <c r="P157" s="196"/>
      <c r="Q157" s="196"/>
      <c r="R157" s="196"/>
      <c r="AA157" s="196"/>
      <c r="AB157" s="196"/>
      <c r="AC157" s="196"/>
      <c r="AD157" s="196"/>
      <c r="AE157" s="196"/>
      <c r="AF157" s="196"/>
      <c r="AG157" s="196"/>
      <c r="AH157" s="196"/>
      <c r="AI157" s="201"/>
      <c r="AJ157" s="201"/>
      <c r="AK157" s="201"/>
      <c r="AL157" s="201"/>
      <c r="AM157" s="201"/>
      <c r="AN157" s="201"/>
      <c r="AO157" s="201"/>
      <c r="AP157" s="201"/>
      <c r="AQ157" s="201"/>
      <c r="AR157" s="201"/>
      <c r="AS157" s="201"/>
      <c r="AT157" s="201"/>
      <c r="AU157" s="201"/>
      <c r="AV157" s="201"/>
      <c r="AW157" s="201"/>
      <c r="AX157" s="201"/>
      <c r="AY157" s="201"/>
      <c r="AZ157" s="201"/>
      <c r="BA157" s="201"/>
      <c r="BB157" s="201"/>
      <c r="BC157" s="201"/>
      <c r="BD157" s="201"/>
      <c r="BE157" s="201"/>
      <c r="BF157" s="201"/>
      <c r="BG157" s="201"/>
      <c r="BH157" s="201"/>
      <c r="BI157" s="201"/>
      <c r="BJ157" s="157"/>
      <c r="BK157" s="157"/>
      <c r="BL157" s="157"/>
      <c r="BM157" s="157"/>
      <c r="BN157" s="157"/>
      <c r="BO157" s="157"/>
      <c r="BP157" s="157"/>
      <c r="BQ157" s="157"/>
      <c r="BR157" s="157"/>
      <c r="BS157" s="157"/>
      <c r="BT157" s="157"/>
      <c r="BU157" s="157"/>
      <c r="BV157" s="157"/>
      <c r="BW157" s="157"/>
      <c r="BX157" s="157"/>
      <c r="BY157" s="157"/>
      <c r="BZ157" s="157"/>
      <c r="CA157" s="157"/>
      <c r="CB157" s="157"/>
      <c r="CC157" s="157"/>
      <c r="CD157" s="157"/>
      <c r="CE157" s="157"/>
      <c r="CF157" s="157"/>
      <c r="CG157" s="157"/>
      <c r="CH157" s="157"/>
      <c r="CI157" s="157"/>
      <c r="CJ157" s="157"/>
      <c r="CK157" s="157"/>
      <c r="CL157" s="157"/>
      <c r="CM157" s="157"/>
      <c r="CN157" s="157"/>
      <c r="CO157" s="157"/>
      <c r="CP157" s="157"/>
      <c r="CQ157" s="157"/>
      <c r="CR157" s="157"/>
      <c r="CS157" s="157"/>
      <c r="CT157" s="157"/>
      <c r="CU157" s="157"/>
      <c r="CV157" s="157"/>
      <c r="CW157" s="157"/>
      <c r="CX157" s="157"/>
      <c r="CY157" s="157"/>
      <c r="CZ157" s="157"/>
    </row>
    <row r="158" spans="1:104" ht="12.75">
      <c r="A158" s="196"/>
      <c r="B158" s="196"/>
      <c r="C158" s="196"/>
      <c r="D158" s="196"/>
      <c r="E158" s="196"/>
      <c r="F158" s="196"/>
      <c r="G158" s="196"/>
      <c r="H158" s="196"/>
      <c r="I158" s="196"/>
      <c r="J158" s="196"/>
      <c r="K158" s="196"/>
      <c r="L158" s="196"/>
      <c r="M158" s="196"/>
      <c r="N158" s="196"/>
      <c r="O158" s="196"/>
      <c r="P158" s="196"/>
      <c r="Q158" s="196"/>
      <c r="R158" s="196"/>
      <c r="AA158" s="196"/>
      <c r="AB158" s="196"/>
      <c r="AC158" s="196"/>
      <c r="AD158" s="196"/>
      <c r="AE158" s="196"/>
      <c r="AF158" s="196"/>
      <c r="AG158" s="196"/>
      <c r="AH158" s="196"/>
      <c r="AI158" s="201"/>
      <c r="AJ158" s="201"/>
      <c r="AK158" s="201"/>
      <c r="AL158" s="201"/>
      <c r="AM158" s="201"/>
      <c r="AN158" s="201"/>
      <c r="AO158" s="201"/>
      <c r="AP158" s="201"/>
      <c r="AQ158" s="201"/>
      <c r="AR158" s="201"/>
      <c r="AS158" s="201"/>
      <c r="AT158" s="201"/>
      <c r="AU158" s="201"/>
      <c r="AV158" s="201"/>
      <c r="AW158" s="201"/>
      <c r="AX158" s="201"/>
      <c r="AY158" s="201"/>
      <c r="AZ158" s="201"/>
      <c r="BA158" s="201"/>
      <c r="BB158" s="201"/>
      <c r="BC158" s="201"/>
      <c r="BD158" s="201"/>
      <c r="BE158" s="201"/>
      <c r="BF158" s="201"/>
      <c r="BG158" s="201"/>
      <c r="BH158" s="201"/>
      <c r="BI158" s="201"/>
      <c r="BJ158" s="157"/>
      <c r="BK158" s="157"/>
      <c r="BL158" s="157"/>
      <c r="BM158" s="157"/>
      <c r="BN158" s="157"/>
      <c r="BO158" s="157"/>
      <c r="BP158" s="157"/>
      <c r="BQ158" s="157"/>
      <c r="BR158" s="157"/>
      <c r="BS158" s="157"/>
      <c r="BT158" s="157"/>
      <c r="BU158" s="157"/>
      <c r="BV158" s="157"/>
      <c r="BW158" s="157"/>
      <c r="BX158" s="157"/>
      <c r="BY158" s="157"/>
      <c r="BZ158" s="157"/>
      <c r="CA158" s="157"/>
      <c r="CB158" s="157"/>
      <c r="CC158" s="157"/>
      <c r="CD158" s="157"/>
      <c r="CE158" s="157"/>
      <c r="CF158" s="157"/>
      <c r="CG158" s="157"/>
      <c r="CH158" s="157"/>
      <c r="CI158" s="157"/>
      <c r="CJ158" s="157"/>
      <c r="CK158" s="157"/>
      <c r="CL158" s="157"/>
      <c r="CM158" s="157"/>
      <c r="CN158" s="157"/>
      <c r="CO158" s="157"/>
      <c r="CP158" s="157"/>
      <c r="CQ158" s="157"/>
      <c r="CR158" s="157"/>
      <c r="CS158" s="157"/>
      <c r="CT158" s="157"/>
      <c r="CU158" s="157"/>
      <c r="CV158" s="157"/>
      <c r="CW158" s="157"/>
      <c r="CX158" s="157"/>
      <c r="CY158" s="157"/>
      <c r="CZ158" s="157"/>
    </row>
    <row r="159" spans="1:104" ht="12.75">
      <c r="A159" s="196"/>
      <c r="B159" s="196"/>
      <c r="C159" s="196"/>
      <c r="D159" s="196"/>
      <c r="E159" s="196"/>
      <c r="F159" s="196"/>
      <c r="G159" s="196"/>
      <c r="H159" s="196"/>
      <c r="I159" s="196"/>
      <c r="J159" s="196"/>
      <c r="K159" s="196"/>
      <c r="L159" s="196"/>
      <c r="M159" s="196"/>
      <c r="N159" s="196"/>
      <c r="O159" s="196"/>
      <c r="P159" s="196"/>
      <c r="Q159" s="196"/>
      <c r="R159" s="196"/>
      <c r="AA159" s="196"/>
      <c r="AB159" s="196"/>
      <c r="AC159" s="196"/>
      <c r="AD159" s="196"/>
      <c r="AE159" s="196"/>
      <c r="AF159" s="196"/>
      <c r="AG159" s="196"/>
      <c r="AH159" s="196"/>
      <c r="AI159" s="201"/>
      <c r="AJ159" s="201"/>
      <c r="AK159" s="201"/>
      <c r="AL159" s="201"/>
      <c r="AM159" s="201"/>
      <c r="AN159" s="201"/>
      <c r="AO159" s="201"/>
      <c r="AP159" s="201"/>
      <c r="AQ159" s="201"/>
      <c r="AR159" s="201"/>
      <c r="AS159" s="201"/>
      <c r="AT159" s="201"/>
      <c r="AU159" s="201"/>
      <c r="AV159" s="201"/>
      <c r="AW159" s="201"/>
      <c r="AX159" s="201"/>
      <c r="AY159" s="201"/>
      <c r="AZ159" s="201"/>
      <c r="BA159" s="201"/>
      <c r="BB159" s="201"/>
      <c r="BC159" s="201"/>
      <c r="BD159" s="201"/>
      <c r="BE159" s="201"/>
      <c r="BF159" s="201"/>
      <c r="BG159" s="201"/>
      <c r="BH159" s="201"/>
      <c r="BI159" s="201"/>
      <c r="BJ159" s="157"/>
      <c r="BK159" s="157"/>
      <c r="BL159" s="157"/>
      <c r="BM159" s="157"/>
      <c r="BN159" s="157"/>
      <c r="BO159" s="157"/>
      <c r="BP159" s="157"/>
      <c r="BQ159" s="157"/>
      <c r="BR159" s="157"/>
      <c r="BS159" s="157"/>
      <c r="BT159" s="157"/>
      <c r="BU159" s="157"/>
      <c r="BV159" s="157"/>
      <c r="BW159" s="157"/>
      <c r="BX159" s="157"/>
      <c r="BY159" s="157"/>
      <c r="BZ159" s="157"/>
      <c r="CA159" s="157"/>
      <c r="CB159" s="157"/>
      <c r="CC159" s="157"/>
      <c r="CD159" s="157"/>
      <c r="CE159" s="157"/>
      <c r="CF159" s="157"/>
      <c r="CG159" s="157"/>
      <c r="CH159" s="157"/>
      <c r="CI159" s="157"/>
      <c r="CJ159" s="157"/>
      <c r="CK159" s="157"/>
      <c r="CL159" s="157"/>
      <c r="CM159" s="157"/>
      <c r="CN159" s="157"/>
      <c r="CO159" s="157"/>
      <c r="CP159" s="157"/>
      <c r="CQ159" s="157"/>
      <c r="CR159" s="157"/>
      <c r="CS159" s="157"/>
      <c r="CT159" s="157"/>
      <c r="CU159" s="157"/>
      <c r="CV159" s="157"/>
      <c r="CW159" s="157"/>
      <c r="CX159" s="157"/>
      <c r="CY159" s="157"/>
      <c r="CZ159" s="157"/>
    </row>
    <row r="160" spans="1:104" ht="12.75">
      <c r="A160" s="196"/>
      <c r="B160" s="196"/>
      <c r="C160" s="196"/>
      <c r="D160" s="196"/>
      <c r="E160" s="196"/>
      <c r="F160" s="196"/>
      <c r="G160" s="196"/>
      <c r="H160" s="196"/>
      <c r="I160" s="196"/>
      <c r="J160" s="196"/>
      <c r="K160" s="196"/>
      <c r="L160" s="196"/>
      <c r="M160" s="196"/>
      <c r="N160" s="196"/>
      <c r="O160" s="196"/>
      <c r="P160" s="196"/>
      <c r="Q160" s="196"/>
      <c r="R160" s="196"/>
      <c r="AA160" s="196"/>
      <c r="AB160" s="196"/>
      <c r="AC160" s="196"/>
      <c r="AD160" s="196"/>
      <c r="AE160" s="196"/>
      <c r="AF160" s="196"/>
      <c r="AG160" s="196"/>
      <c r="AH160" s="196"/>
      <c r="AI160" s="201"/>
      <c r="AJ160" s="201"/>
      <c r="AK160" s="201"/>
      <c r="AL160" s="201"/>
      <c r="AM160" s="201"/>
      <c r="AN160" s="201"/>
      <c r="AO160" s="201"/>
      <c r="AP160" s="201"/>
      <c r="AQ160" s="201"/>
      <c r="AR160" s="201"/>
      <c r="AS160" s="201"/>
      <c r="AT160" s="201"/>
      <c r="AU160" s="201"/>
      <c r="AV160" s="201"/>
      <c r="AW160" s="201"/>
      <c r="AX160" s="201"/>
      <c r="AY160" s="201"/>
      <c r="AZ160" s="201"/>
      <c r="BA160" s="201"/>
      <c r="BB160" s="201"/>
      <c r="BC160" s="201"/>
      <c r="BD160" s="201"/>
      <c r="BE160" s="201"/>
      <c r="BF160" s="201"/>
      <c r="BG160" s="201"/>
      <c r="BH160" s="201"/>
      <c r="BI160" s="201"/>
      <c r="BJ160" s="157"/>
      <c r="BK160" s="157"/>
      <c r="BL160" s="157"/>
      <c r="BM160" s="157"/>
      <c r="BN160" s="157"/>
      <c r="BO160" s="157"/>
      <c r="BP160" s="157"/>
      <c r="BQ160" s="157"/>
      <c r="BR160" s="157"/>
      <c r="BS160" s="157"/>
      <c r="BT160" s="157"/>
      <c r="BU160" s="157"/>
      <c r="BV160" s="157"/>
      <c r="BW160" s="157"/>
      <c r="BX160" s="157"/>
      <c r="BY160" s="157"/>
      <c r="BZ160" s="157"/>
      <c r="CA160" s="157"/>
      <c r="CB160" s="157"/>
      <c r="CC160" s="157"/>
      <c r="CD160" s="157"/>
      <c r="CE160" s="157"/>
      <c r="CF160" s="157"/>
      <c r="CG160" s="157"/>
      <c r="CH160" s="157"/>
      <c r="CI160" s="157"/>
      <c r="CJ160" s="157"/>
      <c r="CK160" s="157"/>
      <c r="CL160" s="157"/>
      <c r="CM160" s="157"/>
      <c r="CN160" s="157"/>
      <c r="CO160" s="157"/>
      <c r="CP160" s="157"/>
      <c r="CQ160" s="157"/>
      <c r="CR160" s="157"/>
      <c r="CS160" s="157"/>
      <c r="CT160" s="157"/>
      <c r="CU160" s="157"/>
      <c r="CV160" s="157"/>
      <c r="CW160" s="157"/>
      <c r="CX160" s="157"/>
      <c r="CY160" s="157"/>
      <c r="CZ160" s="157"/>
    </row>
    <row r="161" spans="1:104" ht="12.75">
      <c r="A161" s="196"/>
      <c r="B161" s="196"/>
      <c r="C161" s="196"/>
      <c r="D161" s="196"/>
      <c r="E161" s="196"/>
      <c r="F161" s="196"/>
      <c r="G161" s="196"/>
      <c r="H161" s="196"/>
      <c r="I161" s="196"/>
      <c r="J161" s="196"/>
      <c r="K161" s="196"/>
      <c r="L161" s="196"/>
      <c r="M161" s="196"/>
      <c r="N161" s="196"/>
      <c r="O161" s="196"/>
      <c r="P161" s="196"/>
      <c r="Q161" s="196"/>
      <c r="R161" s="196"/>
      <c r="AA161" s="196"/>
      <c r="AB161" s="196"/>
      <c r="AC161" s="196"/>
      <c r="AD161" s="196"/>
      <c r="AE161" s="196"/>
      <c r="AF161" s="196"/>
      <c r="AG161" s="196"/>
      <c r="AH161" s="196"/>
      <c r="AI161" s="201"/>
      <c r="AJ161" s="201"/>
      <c r="AK161" s="201"/>
      <c r="AL161" s="201"/>
      <c r="AM161" s="201"/>
      <c r="AN161" s="201"/>
      <c r="AO161" s="201"/>
      <c r="AP161" s="201"/>
      <c r="AQ161" s="201"/>
      <c r="AR161" s="201"/>
      <c r="AS161" s="201"/>
      <c r="AT161" s="201"/>
      <c r="AU161" s="201"/>
      <c r="AV161" s="201"/>
      <c r="AW161" s="201"/>
      <c r="AX161" s="201"/>
      <c r="AY161" s="201"/>
      <c r="AZ161" s="201"/>
      <c r="BA161" s="201"/>
      <c r="BB161" s="201"/>
      <c r="BC161" s="201"/>
      <c r="BD161" s="201"/>
      <c r="BE161" s="201"/>
      <c r="BF161" s="201"/>
      <c r="BG161" s="201"/>
      <c r="BH161" s="201"/>
      <c r="BI161" s="201"/>
      <c r="BJ161" s="157"/>
      <c r="BK161" s="157"/>
      <c r="BL161" s="157"/>
      <c r="BM161" s="157"/>
      <c r="BN161" s="157"/>
      <c r="BO161" s="157"/>
      <c r="BP161" s="157"/>
      <c r="BQ161" s="157"/>
      <c r="BR161" s="157"/>
      <c r="BS161" s="157"/>
      <c r="BT161" s="157"/>
      <c r="BU161" s="157"/>
      <c r="BV161" s="157"/>
      <c r="BW161" s="157"/>
      <c r="BX161" s="157"/>
      <c r="BY161" s="157"/>
      <c r="BZ161" s="157"/>
      <c r="CA161" s="157"/>
      <c r="CB161" s="157"/>
      <c r="CC161" s="157"/>
      <c r="CD161" s="157"/>
      <c r="CE161" s="157"/>
      <c r="CF161" s="157"/>
      <c r="CG161" s="157"/>
      <c r="CH161" s="157"/>
      <c r="CI161" s="157"/>
      <c r="CJ161" s="157"/>
      <c r="CK161" s="157"/>
      <c r="CL161" s="157"/>
      <c r="CM161" s="157"/>
      <c r="CN161" s="157"/>
      <c r="CO161" s="157"/>
      <c r="CP161" s="157"/>
      <c r="CQ161" s="157"/>
      <c r="CR161" s="157"/>
      <c r="CS161" s="157"/>
      <c r="CT161" s="157"/>
      <c r="CU161" s="157"/>
      <c r="CV161" s="157"/>
      <c r="CW161" s="157"/>
      <c r="CX161" s="157"/>
      <c r="CY161" s="157"/>
      <c r="CZ161" s="157"/>
    </row>
    <row r="162" spans="1:104" ht="12.75">
      <c r="A162" s="196"/>
      <c r="B162" s="196"/>
      <c r="C162" s="196"/>
      <c r="D162" s="196"/>
      <c r="E162" s="196"/>
      <c r="F162" s="196"/>
      <c r="G162" s="196"/>
      <c r="H162" s="196"/>
      <c r="I162" s="196"/>
      <c r="J162" s="196"/>
      <c r="K162" s="196"/>
      <c r="L162" s="196"/>
      <c r="M162" s="196"/>
      <c r="N162" s="196"/>
      <c r="O162" s="196"/>
      <c r="P162" s="196"/>
      <c r="Q162" s="196"/>
      <c r="R162" s="196"/>
      <c r="AA162" s="196"/>
      <c r="AB162" s="196"/>
      <c r="AC162" s="196"/>
      <c r="AD162" s="196"/>
      <c r="AE162" s="196"/>
      <c r="AF162" s="196"/>
      <c r="AG162" s="196"/>
      <c r="AH162" s="196"/>
      <c r="AI162" s="201"/>
      <c r="AJ162" s="201"/>
      <c r="AK162" s="201"/>
      <c r="AL162" s="201"/>
      <c r="AM162" s="201"/>
      <c r="AN162" s="201"/>
      <c r="AO162" s="201"/>
      <c r="AP162" s="201"/>
      <c r="AQ162" s="201"/>
      <c r="AR162" s="201"/>
      <c r="AS162" s="201"/>
      <c r="AT162" s="201"/>
      <c r="AU162" s="201"/>
      <c r="AV162" s="201"/>
      <c r="AW162" s="201"/>
      <c r="AX162" s="201"/>
      <c r="AY162" s="201"/>
      <c r="AZ162" s="201"/>
      <c r="BA162" s="201"/>
      <c r="BB162" s="201"/>
      <c r="BC162" s="201"/>
      <c r="BD162" s="201"/>
      <c r="BE162" s="201"/>
      <c r="BF162" s="201"/>
      <c r="BG162" s="201"/>
      <c r="BH162" s="201"/>
      <c r="BI162" s="201"/>
      <c r="BJ162" s="157"/>
      <c r="BK162" s="157"/>
      <c r="BL162" s="157"/>
      <c r="BM162" s="157"/>
      <c r="BN162" s="157"/>
      <c r="BO162" s="157"/>
      <c r="BP162" s="157"/>
      <c r="BQ162" s="157"/>
      <c r="BR162" s="157"/>
      <c r="BS162" s="157"/>
      <c r="BT162" s="157"/>
      <c r="BU162" s="157"/>
      <c r="BV162" s="157"/>
      <c r="BW162" s="157"/>
      <c r="BX162" s="157"/>
      <c r="BY162" s="157"/>
      <c r="BZ162" s="157"/>
      <c r="CA162" s="157"/>
      <c r="CB162" s="157"/>
      <c r="CC162" s="157"/>
      <c r="CD162" s="157"/>
      <c r="CE162" s="157"/>
      <c r="CF162" s="157"/>
      <c r="CG162" s="157"/>
      <c r="CH162" s="157"/>
      <c r="CI162" s="157"/>
      <c r="CJ162" s="157"/>
      <c r="CK162" s="157"/>
      <c r="CL162" s="157"/>
      <c r="CM162" s="157"/>
      <c r="CN162" s="157"/>
      <c r="CO162" s="157"/>
      <c r="CP162" s="157"/>
      <c r="CQ162" s="157"/>
      <c r="CR162" s="157"/>
      <c r="CS162" s="157"/>
      <c r="CT162" s="157"/>
      <c r="CU162" s="157"/>
      <c r="CV162" s="157"/>
      <c r="CW162" s="157"/>
      <c r="CX162" s="157"/>
      <c r="CY162" s="157"/>
      <c r="CZ162" s="157"/>
    </row>
    <row r="163" spans="1:104" ht="12.75">
      <c r="A163" s="196"/>
      <c r="B163" s="196"/>
      <c r="C163" s="196"/>
      <c r="D163" s="196"/>
      <c r="E163" s="196"/>
      <c r="F163" s="196"/>
      <c r="G163" s="196"/>
      <c r="H163" s="196"/>
      <c r="I163" s="196"/>
      <c r="J163" s="196"/>
      <c r="K163" s="196"/>
      <c r="L163" s="196"/>
      <c r="M163" s="196"/>
      <c r="N163" s="196"/>
      <c r="O163" s="196"/>
      <c r="P163" s="196"/>
      <c r="Q163" s="196"/>
      <c r="R163" s="196"/>
      <c r="AA163" s="196"/>
      <c r="AB163" s="196"/>
      <c r="AC163" s="196"/>
      <c r="AD163" s="196"/>
      <c r="AE163" s="196"/>
      <c r="AF163" s="196"/>
      <c r="AG163" s="196"/>
      <c r="AH163" s="196"/>
      <c r="AI163" s="201"/>
      <c r="AJ163" s="201"/>
      <c r="AK163" s="201"/>
      <c r="AL163" s="201"/>
      <c r="AM163" s="201"/>
      <c r="AN163" s="201"/>
      <c r="AO163" s="201"/>
      <c r="AP163" s="201"/>
      <c r="AQ163" s="201"/>
      <c r="AR163" s="201"/>
      <c r="AS163" s="201"/>
      <c r="AT163" s="201"/>
      <c r="AU163" s="201"/>
      <c r="AV163" s="201"/>
      <c r="AW163" s="201"/>
      <c r="AX163" s="201"/>
      <c r="AY163" s="201"/>
      <c r="AZ163" s="201"/>
      <c r="BA163" s="201"/>
      <c r="BB163" s="201"/>
      <c r="BC163" s="201"/>
      <c r="BD163" s="201"/>
      <c r="BE163" s="201"/>
      <c r="BF163" s="201"/>
      <c r="BG163" s="201"/>
      <c r="BH163" s="201"/>
      <c r="BI163" s="201"/>
      <c r="BJ163" s="157"/>
      <c r="BK163" s="157"/>
      <c r="BL163" s="157"/>
      <c r="BM163" s="157"/>
      <c r="BN163" s="157"/>
      <c r="BO163" s="157"/>
      <c r="BP163" s="157"/>
      <c r="BQ163" s="157"/>
      <c r="BR163" s="157"/>
      <c r="BS163" s="157"/>
      <c r="BT163" s="157"/>
      <c r="BU163" s="157"/>
      <c r="BV163" s="157"/>
      <c r="BW163" s="157"/>
      <c r="BX163" s="157"/>
      <c r="BY163" s="157"/>
      <c r="BZ163" s="157"/>
      <c r="CA163" s="157"/>
      <c r="CB163" s="157"/>
      <c r="CC163" s="157"/>
      <c r="CD163" s="157"/>
      <c r="CE163" s="157"/>
      <c r="CF163" s="157"/>
      <c r="CG163" s="157"/>
      <c r="CH163" s="157"/>
      <c r="CI163" s="157"/>
      <c r="CJ163" s="157"/>
      <c r="CK163" s="157"/>
      <c r="CL163" s="157"/>
      <c r="CM163" s="157"/>
      <c r="CN163" s="157"/>
      <c r="CO163" s="157"/>
      <c r="CP163" s="157"/>
      <c r="CQ163" s="157"/>
      <c r="CR163" s="157"/>
      <c r="CS163" s="157"/>
      <c r="CT163" s="157"/>
      <c r="CU163" s="157"/>
      <c r="CV163" s="157"/>
      <c r="CW163" s="157"/>
      <c r="CX163" s="157"/>
      <c r="CY163" s="157"/>
      <c r="CZ163" s="157"/>
    </row>
    <row r="164" spans="1:104" ht="12.75">
      <c r="A164" s="196"/>
      <c r="B164" s="196"/>
      <c r="C164" s="196"/>
      <c r="D164" s="196"/>
      <c r="E164" s="196"/>
      <c r="F164" s="196"/>
      <c r="G164" s="196"/>
      <c r="H164" s="196"/>
      <c r="I164" s="196"/>
      <c r="J164" s="196"/>
      <c r="K164" s="196"/>
      <c r="L164" s="196"/>
      <c r="M164" s="196"/>
      <c r="N164" s="196"/>
      <c r="O164" s="196"/>
      <c r="P164" s="196"/>
      <c r="Q164" s="196"/>
      <c r="R164" s="196"/>
      <c r="AA164" s="196"/>
      <c r="AB164" s="196"/>
      <c r="AC164" s="196"/>
      <c r="AD164" s="196"/>
      <c r="AE164" s="196"/>
      <c r="AF164" s="196"/>
      <c r="AG164" s="196"/>
      <c r="AH164" s="196"/>
      <c r="AI164" s="201"/>
      <c r="AJ164" s="201"/>
      <c r="AK164" s="201"/>
      <c r="AL164" s="201"/>
      <c r="AM164" s="201"/>
      <c r="AN164" s="201"/>
      <c r="AO164" s="201"/>
      <c r="AP164" s="201"/>
      <c r="AQ164" s="201"/>
      <c r="AR164" s="201"/>
      <c r="AS164" s="201"/>
      <c r="AT164" s="201"/>
      <c r="AU164" s="201"/>
      <c r="AV164" s="201"/>
      <c r="AW164" s="201"/>
      <c r="AX164" s="201"/>
      <c r="AY164" s="201"/>
      <c r="AZ164" s="201"/>
      <c r="BA164" s="201"/>
      <c r="BB164" s="201"/>
      <c r="BC164" s="201"/>
      <c r="BD164" s="201"/>
      <c r="BE164" s="201"/>
      <c r="BF164" s="201"/>
      <c r="BG164" s="201"/>
      <c r="BH164" s="201"/>
      <c r="BI164" s="201"/>
      <c r="BJ164" s="157"/>
      <c r="BK164" s="157"/>
      <c r="BL164" s="157"/>
      <c r="BM164" s="157"/>
      <c r="BN164" s="157"/>
      <c r="BO164" s="157"/>
      <c r="BP164" s="157"/>
      <c r="BQ164" s="157"/>
      <c r="BR164" s="157"/>
      <c r="BS164" s="157"/>
      <c r="BT164" s="157"/>
      <c r="BU164" s="157"/>
      <c r="BV164" s="157"/>
      <c r="BW164" s="157"/>
      <c r="BX164" s="157"/>
      <c r="BY164" s="157"/>
      <c r="BZ164" s="157"/>
      <c r="CA164" s="157"/>
      <c r="CB164" s="157"/>
      <c r="CC164" s="157"/>
      <c r="CD164" s="157"/>
      <c r="CE164" s="157"/>
      <c r="CF164" s="157"/>
      <c r="CG164" s="157"/>
      <c r="CH164" s="157"/>
      <c r="CI164" s="157"/>
      <c r="CJ164" s="157"/>
      <c r="CK164" s="157"/>
      <c r="CL164" s="157"/>
      <c r="CM164" s="157"/>
      <c r="CN164" s="157"/>
      <c r="CO164" s="157"/>
      <c r="CP164" s="157"/>
      <c r="CQ164" s="157"/>
      <c r="CR164" s="157"/>
      <c r="CS164" s="157"/>
      <c r="CT164" s="157"/>
      <c r="CU164" s="157"/>
      <c r="CV164" s="157"/>
      <c r="CW164" s="157"/>
      <c r="CX164" s="157"/>
      <c r="CY164" s="157"/>
      <c r="CZ164" s="157"/>
    </row>
    <row r="165" spans="1:104" ht="12.75">
      <c r="A165" s="196"/>
      <c r="B165" s="196"/>
      <c r="C165" s="196"/>
      <c r="D165" s="196"/>
      <c r="E165" s="196"/>
      <c r="F165" s="196"/>
      <c r="G165" s="196"/>
      <c r="H165" s="196"/>
      <c r="I165" s="196"/>
      <c r="J165" s="196"/>
      <c r="K165" s="196"/>
      <c r="L165" s="196"/>
      <c r="M165" s="196"/>
      <c r="N165" s="196"/>
      <c r="O165" s="196"/>
      <c r="P165" s="196"/>
      <c r="Q165" s="196"/>
      <c r="R165" s="196"/>
      <c r="AA165" s="196"/>
      <c r="AB165" s="196"/>
      <c r="AC165" s="196"/>
      <c r="AD165" s="196"/>
      <c r="AE165" s="196"/>
      <c r="AF165" s="196"/>
      <c r="AG165" s="196"/>
      <c r="AH165" s="196"/>
      <c r="AI165" s="201"/>
      <c r="AJ165" s="201"/>
      <c r="AK165" s="201"/>
      <c r="AL165" s="201"/>
      <c r="AM165" s="201"/>
      <c r="AN165" s="201"/>
      <c r="AO165" s="201"/>
      <c r="AP165" s="201"/>
      <c r="AQ165" s="201"/>
      <c r="AR165" s="201"/>
      <c r="AS165" s="201"/>
      <c r="AT165" s="201"/>
      <c r="AU165" s="201"/>
      <c r="AV165" s="201"/>
      <c r="AW165" s="201"/>
      <c r="AX165" s="201"/>
      <c r="AY165" s="201"/>
      <c r="AZ165" s="201"/>
      <c r="BA165" s="201"/>
      <c r="BB165" s="201"/>
      <c r="BC165" s="201"/>
      <c r="BD165" s="201"/>
      <c r="BE165" s="201"/>
      <c r="BF165" s="201"/>
      <c r="BG165" s="201"/>
      <c r="BH165" s="201"/>
      <c r="BI165" s="201"/>
      <c r="BJ165" s="157"/>
      <c r="BK165" s="157"/>
      <c r="BL165" s="157"/>
      <c r="BM165" s="157"/>
      <c r="BN165" s="157"/>
      <c r="BO165" s="157"/>
      <c r="BP165" s="157"/>
      <c r="BQ165" s="157"/>
      <c r="BR165" s="157"/>
      <c r="BS165" s="157"/>
      <c r="BT165" s="157"/>
      <c r="BU165" s="157"/>
      <c r="BV165" s="157"/>
      <c r="BW165" s="157"/>
      <c r="BX165" s="157"/>
      <c r="BY165" s="157"/>
      <c r="BZ165" s="157"/>
      <c r="CA165" s="157"/>
      <c r="CB165" s="157"/>
      <c r="CC165" s="157"/>
      <c r="CD165" s="157"/>
      <c r="CE165" s="157"/>
      <c r="CF165" s="157"/>
      <c r="CG165" s="157"/>
      <c r="CH165" s="157"/>
      <c r="CI165" s="157"/>
      <c r="CJ165" s="157"/>
      <c r="CK165" s="157"/>
      <c r="CL165" s="157"/>
      <c r="CM165" s="157"/>
      <c r="CN165" s="157"/>
      <c r="CO165" s="157"/>
      <c r="CP165" s="157"/>
      <c r="CQ165" s="157"/>
      <c r="CR165" s="157"/>
      <c r="CS165" s="157"/>
      <c r="CT165" s="157"/>
      <c r="CU165" s="157"/>
      <c r="CV165" s="157"/>
      <c r="CW165" s="157"/>
      <c r="CX165" s="157"/>
      <c r="CY165" s="157"/>
      <c r="CZ165" s="157"/>
    </row>
    <row r="166" spans="1:104" ht="12.75">
      <c r="A166" s="196"/>
      <c r="B166" s="196"/>
      <c r="C166" s="196"/>
      <c r="D166" s="196"/>
      <c r="E166" s="196"/>
      <c r="F166" s="196"/>
      <c r="G166" s="196"/>
      <c r="H166" s="196"/>
      <c r="I166" s="196"/>
      <c r="J166" s="196"/>
      <c r="K166" s="196"/>
      <c r="L166" s="196"/>
      <c r="M166" s="196"/>
      <c r="N166" s="196"/>
      <c r="O166" s="196"/>
      <c r="P166" s="196"/>
      <c r="Q166" s="196"/>
      <c r="R166" s="196"/>
      <c r="AA166" s="196"/>
      <c r="AB166" s="196"/>
      <c r="AC166" s="196"/>
      <c r="AD166" s="196"/>
      <c r="AE166" s="196"/>
      <c r="AF166" s="196"/>
      <c r="AG166" s="196"/>
      <c r="AH166" s="196"/>
      <c r="AI166" s="201"/>
      <c r="AJ166" s="201"/>
      <c r="AK166" s="201"/>
      <c r="AL166" s="201"/>
      <c r="AM166" s="201"/>
      <c r="AN166" s="201"/>
      <c r="AO166" s="201"/>
      <c r="AP166" s="201"/>
      <c r="AQ166" s="201"/>
      <c r="AR166" s="201"/>
      <c r="AS166" s="201"/>
      <c r="AT166" s="201"/>
      <c r="AU166" s="201"/>
      <c r="AV166" s="201"/>
      <c r="AW166" s="201"/>
      <c r="AX166" s="201"/>
      <c r="AY166" s="201"/>
      <c r="AZ166" s="201"/>
      <c r="BA166" s="201"/>
      <c r="BB166" s="201"/>
      <c r="BC166" s="201"/>
      <c r="BD166" s="201"/>
      <c r="BE166" s="201"/>
      <c r="BF166" s="201"/>
      <c r="BG166" s="201"/>
      <c r="BH166" s="201"/>
      <c r="BI166" s="201"/>
      <c r="BJ166" s="157"/>
      <c r="BK166" s="157"/>
      <c r="BL166" s="157"/>
      <c r="BM166" s="157"/>
      <c r="BN166" s="157"/>
      <c r="BO166" s="157"/>
      <c r="BP166" s="157"/>
      <c r="BQ166" s="157"/>
      <c r="BR166" s="157"/>
      <c r="BS166" s="157"/>
      <c r="BT166" s="157"/>
      <c r="BU166" s="157"/>
      <c r="BV166" s="157"/>
      <c r="BW166" s="157"/>
      <c r="BX166" s="157"/>
      <c r="BY166" s="157"/>
      <c r="BZ166" s="157"/>
      <c r="CA166" s="157"/>
      <c r="CB166" s="157"/>
      <c r="CC166" s="157"/>
      <c r="CD166" s="157"/>
      <c r="CE166" s="157"/>
      <c r="CF166" s="157"/>
      <c r="CG166" s="157"/>
      <c r="CH166" s="157"/>
      <c r="CI166" s="157"/>
      <c r="CJ166" s="157"/>
      <c r="CK166" s="157"/>
      <c r="CL166" s="157"/>
      <c r="CM166" s="157"/>
      <c r="CN166" s="157"/>
      <c r="CO166" s="157"/>
      <c r="CP166" s="157"/>
      <c r="CQ166" s="157"/>
      <c r="CR166" s="157"/>
      <c r="CS166" s="157"/>
      <c r="CT166" s="157"/>
      <c r="CU166" s="157"/>
      <c r="CV166" s="157"/>
      <c r="CW166" s="157"/>
      <c r="CX166" s="157"/>
      <c r="CY166" s="157"/>
      <c r="CZ166" s="157"/>
    </row>
    <row r="167" spans="1:104" ht="12.75">
      <c r="A167" s="196"/>
      <c r="B167" s="196"/>
      <c r="C167" s="196"/>
      <c r="D167" s="196"/>
      <c r="E167" s="196"/>
      <c r="F167" s="196"/>
      <c r="G167" s="196"/>
      <c r="H167" s="196"/>
      <c r="I167" s="196"/>
      <c r="J167" s="196"/>
      <c r="K167" s="196"/>
      <c r="L167" s="196"/>
      <c r="M167" s="196"/>
      <c r="N167" s="196"/>
      <c r="O167" s="196"/>
      <c r="P167" s="196"/>
      <c r="Q167" s="196"/>
      <c r="R167" s="196"/>
      <c r="AA167" s="196"/>
      <c r="AB167" s="196"/>
      <c r="AC167" s="196"/>
      <c r="AD167" s="196"/>
      <c r="AE167" s="196"/>
      <c r="AF167" s="196"/>
      <c r="AG167" s="196"/>
      <c r="AH167" s="196"/>
      <c r="AI167" s="201"/>
      <c r="AJ167" s="201"/>
      <c r="AK167" s="201"/>
      <c r="AL167" s="201"/>
      <c r="AM167" s="201"/>
      <c r="AN167" s="201"/>
      <c r="AO167" s="201"/>
      <c r="AP167" s="201"/>
      <c r="AQ167" s="201"/>
      <c r="AR167" s="201"/>
      <c r="AS167" s="201"/>
      <c r="AT167" s="201"/>
      <c r="AU167" s="201"/>
      <c r="AV167" s="201"/>
      <c r="AW167" s="201"/>
      <c r="AX167" s="201"/>
      <c r="AY167" s="201"/>
      <c r="AZ167" s="201"/>
      <c r="BA167" s="201"/>
      <c r="BB167" s="201"/>
      <c r="BC167" s="201"/>
      <c r="BD167" s="201"/>
      <c r="BE167" s="201"/>
      <c r="BF167" s="201"/>
      <c r="BG167" s="201"/>
      <c r="BH167" s="201"/>
      <c r="BI167" s="201"/>
      <c r="BJ167" s="157"/>
      <c r="BK167" s="157"/>
      <c r="BL167" s="157"/>
      <c r="BM167" s="157"/>
      <c r="BN167" s="157"/>
      <c r="BO167" s="157"/>
      <c r="BP167" s="157"/>
      <c r="BQ167" s="157"/>
      <c r="BR167" s="157"/>
      <c r="BS167" s="157"/>
      <c r="BT167" s="157"/>
      <c r="BU167" s="157"/>
      <c r="BV167" s="157"/>
      <c r="BW167" s="157"/>
      <c r="BX167" s="157"/>
      <c r="BY167" s="157"/>
      <c r="BZ167" s="157"/>
      <c r="CA167" s="157"/>
      <c r="CB167" s="157"/>
      <c r="CC167" s="157"/>
      <c r="CD167" s="157"/>
      <c r="CE167" s="157"/>
      <c r="CF167" s="157"/>
      <c r="CG167" s="157"/>
      <c r="CH167" s="157"/>
      <c r="CI167" s="157"/>
      <c r="CJ167" s="157"/>
      <c r="CK167" s="157"/>
      <c r="CL167" s="157"/>
      <c r="CM167" s="157"/>
      <c r="CN167" s="157"/>
      <c r="CO167" s="157"/>
      <c r="CP167" s="157"/>
      <c r="CQ167" s="157"/>
      <c r="CR167" s="157"/>
      <c r="CS167" s="157"/>
      <c r="CT167" s="157"/>
      <c r="CU167" s="157"/>
      <c r="CV167" s="157"/>
      <c r="CW167" s="157"/>
      <c r="CX167" s="157"/>
      <c r="CY167" s="157"/>
      <c r="CZ167" s="157"/>
    </row>
    <row r="168" spans="1:104" ht="12.75">
      <c r="A168" s="196"/>
      <c r="B168" s="196"/>
      <c r="C168" s="196"/>
      <c r="D168" s="196"/>
      <c r="E168" s="196"/>
      <c r="F168" s="196"/>
      <c r="G168" s="196"/>
      <c r="H168" s="196"/>
      <c r="I168" s="196"/>
      <c r="J168" s="196"/>
      <c r="K168" s="196"/>
      <c r="L168" s="196"/>
      <c r="M168" s="196"/>
      <c r="N168" s="196"/>
      <c r="O168" s="196"/>
      <c r="P168" s="196"/>
      <c r="Q168" s="196"/>
      <c r="R168" s="196"/>
      <c r="AA168" s="196"/>
      <c r="AB168" s="196"/>
      <c r="AC168" s="196"/>
      <c r="AD168" s="196"/>
      <c r="AE168" s="196"/>
      <c r="AF168" s="196"/>
      <c r="AG168" s="196"/>
      <c r="AH168" s="196"/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201"/>
      <c r="AT168" s="201"/>
      <c r="AU168" s="201"/>
      <c r="AV168" s="201"/>
      <c r="AW168" s="201"/>
      <c r="AX168" s="201"/>
      <c r="AY168" s="201"/>
      <c r="AZ168" s="201"/>
      <c r="BA168" s="201"/>
      <c r="BB168" s="201"/>
      <c r="BC168" s="201"/>
      <c r="BD168" s="201"/>
      <c r="BE168" s="201"/>
      <c r="BF168" s="201"/>
      <c r="BG168" s="201"/>
      <c r="BH168" s="201"/>
      <c r="BI168" s="201"/>
      <c r="BJ168" s="157"/>
      <c r="BK168" s="157"/>
      <c r="BL168" s="157"/>
      <c r="BM168" s="157"/>
      <c r="BN168" s="157"/>
      <c r="BO168" s="157"/>
      <c r="BP168" s="157"/>
      <c r="BQ168" s="157"/>
      <c r="BR168" s="157"/>
      <c r="BS168" s="157"/>
      <c r="BT168" s="157"/>
      <c r="BU168" s="157"/>
      <c r="BV168" s="157"/>
      <c r="BW168" s="157"/>
      <c r="BX168" s="157"/>
      <c r="BY168" s="157"/>
      <c r="BZ168" s="157"/>
      <c r="CA168" s="157"/>
      <c r="CB168" s="157"/>
      <c r="CC168" s="157"/>
      <c r="CD168" s="157"/>
      <c r="CE168" s="157"/>
      <c r="CF168" s="157"/>
      <c r="CG168" s="157"/>
      <c r="CH168" s="157"/>
      <c r="CI168" s="157"/>
      <c r="CJ168" s="157"/>
      <c r="CK168" s="157"/>
      <c r="CL168" s="157"/>
      <c r="CM168" s="157"/>
      <c r="CN168" s="157"/>
      <c r="CO168" s="157"/>
      <c r="CP168" s="157"/>
      <c r="CQ168" s="157"/>
      <c r="CR168" s="157"/>
      <c r="CS168" s="157"/>
      <c r="CT168" s="157"/>
      <c r="CU168" s="157"/>
      <c r="CV168" s="157"/>
      <c r="CW168" s="157"/>
      <c r="CX168" s="157"/>
      <c r="CY168" s="157"/>
      <c r="CZ168" s="157"/>
    </row>
    <row r="169" spans="1:104" ht="12.75">
      <c r="A169" s="196"/>
      <c r="B169" s="196"/>
      <c r="C169" s="196"/>
      <c r="D169" s="196"/>
      <c r="E169" s="196"/>
      <c r="F169" s="196"/>
      <c r="G169" s="196"/>
      <c r="H169" s="196"/>
      <c r="I169" s="196"/>
      <c r="J169" s="196"/>
      <c r="K169" s="196"/>
      <c r="L169" s="196"/>
      <c r="M169" s="196"/>
      <c r="N169" s="196"/>
      <c r="O169" s="196"/>
      <c r="P169" s="196"/>
      <c r="Q169" s="196"/>
      <c r="R169" s="196"/>
      <c r="AA169" s="196"/>
      <c r="AB169" s="196"/>
      <c r="AC169" s="196"/>
      <c r="AD169" s="196"/>
      <c r="AE169" s="196"/>
      <c r="AF169" s="196"/>
      <c r="AG169" s="196"/>
      <c r="AH169" s="196"/>
      <c r="AI169" s="201"/>
      <c r="AJ169" s="201"/>
      <c r="AK169" s="201"/>
      <c r="AL169" s="201"/>
      <c r="AM169" s="201"/>
      <c r="AN169" s="201"/>
      <c r="AO169" s="201"/>
      <c r="AP169" s="201"/>
      <c r="AQ169" s="201"/>
      <c r="AR169" s="201"/>
      <c r="AS169" s="201"/>
      <c r="AT169" s="201"/>
      <c r="AU169" s="201"/>
      <c r="AV169" s="201"/>
      <c r="AW169" s="201"/>
      <c r="AX169" s="201"/>
      <c r="AY169" s="201"/>
      <c r="AZ169" s="201"/>
      <c r="BA169" s="201"/>
      <c r="BB169" s="201"/>
      <c r="BC169" s="201"/>
      <c r="BD169" s="201"/>
      <c r="BE169" s="201"/>
      <c r="BF169" s="201"/>
      <c r="BG169" s="201"/>
      <c r="BH169" s="201"/>
      <c r="BI169" s="201"/>
      <c r="BJ169" s="157"/>
      <c r="BK169" s="157"/>
      <c r="BL169" s="157"/>
      <c r="BM169" s="157"/>
      <c r="BN169" s="157"/>
      <c r="BO169" s="157"/>
      <c r="BP169" s="157"/>
      <c r="BQ169" s="157"/>
      <c r="BR169" s="157"/>
      <c r="BS169" s="157"/>
      <c r="BT169" s="157"/>
      <c r="BU169" s="157"/>
      <c r="BV169" s="157"/>
      <c r="BW169" s="157"/>
      <c r="BX169" s="157"/>
      <c r="BY169" s="157"/>
      <c r="BZ169" s="157"/>
      <c r="CA169" s="157"/>
      <c r="CB169" s="157"/>
      <c r="CC169" s="157"/>
      <c r="CD169" s="157"/>
      <c r="CE169" s="157"/>
      <c r="CF169" s="157"/>
      <c r="CG169" s="157"/>
      <c r="CH169" s="157"/>
      <c r="CI169" s="157"/>
      <c r="CJ169" s="157"/>
      <c r="CK169" s="157"/>
      <c r="CL169" s="157"/>
      <c r="CM169" s="157"/>
      <c r="CN169" s="157"/>
      <c r="CO169" s="157"/>
      <c r="CP169" s="157"/>
      <c r="CQ169" s="157"/>
      <c r="CR169" s="157"/>
      <c r="CS169" s="157"/>
      <c r="CT169" s="157"/>
      <c r="CU169" s="157"/>
      <c r="CV169" s="157"/>
      <c r="CW169" s="157"/>
      <c r="CX169" s="157"/>
      <c r="CY169" s="157"/>
      <c r="CZ169" s="157"/>
    </row>
    <row r="170" spans="1:104" ht="12.75">
      <c r="A170" s="196"/>
      <c r="B170" s="196"/>
      <c r="C170" s="196"/>
      <c r="D170" s="196"/>
      <c r="E170" s="196"/>
      <c r="F170" s="196"/>
      <c r="G170" s="196"/>
      <c r="H170" s="196"/>
      <c r="I170" s="196"/>
      <c r="J170" s="196"/>
      <c r="K170" s="196"/>
      <c r="L170" s="196"/>
      <c r="M170" s="196"/>
      <c r="N170" s="196"/>
      <c r="O170" s="196"/>
      <c r="P170" s="196"/>
      <c r="Q170" s="196"/>
      <c r="R170" s="196"/>
      <c r="AA170" s="196"/>
      <c r="AB170" s="196"/>
      <c r="AC170" s="196"/>
      <c r="AD170" s="196"/>
      <c r="AE170" s="196"/>
      <c r="AF170" s="196"/>
      <c r="AG170" s="196"/>
      <c r="AH170" s="196"/>
      <c r="AI170" s="201"/>
      <c r="AJ170" s="201"/>
      <c r="AK170" s="201"/>
      <c r="AL170" s="201"/>
      <c r="AM170" s="201"/>
      <c r="AN170" s="201"/>
      <c r="AO170" s="201"/>
      <c r="AP170" s="201"/>
      <c r="AQ170" s="201"/>
      <c r="AR170" s="201"/>
      <c r="AS170" s="201"/>
      <c r="AT170" s="201"/>
      <c r="AU170" s="201"/>
      <c r="AV170" s="201"/>
      <c r="AW170" s="201"/>
      <c r="AX170" s="201"/>
      <c r="AY170" s="201"/>
      <c r="AZ170" s="201"/>
      <c r="BA170" s="201"/>
      <c r="BB170" s="201"/>
      <c r="BC170" s="201"/>
      <c r="BD170" s="201"/>
      <c r="BE170" s="201"/>
      <c r="BF170" s="201"/>
      <c r="BG170" s="201"/>
      <c r="BH170" s="201"/>
      <c r="BI170" s="201"/>
      <c r="BJ170" s="157"/>
      <c r="BK170" s="157"/>
      <c r="BL170" s="157"/>
      <c r="BM170" s="157"/>
      <c r="BN170" s="157"/>
      <c r="BO170" s="157"/>
      <c r="BP170" s="157"/>
      <c r="BQ170" s="157"/>
      <c r="BR170" s="157"/>
      <c r="BS170" s="157"/>
      <c r="BT170" s="157"/>
      <c r="BU170" s="157"/>
      <c r="BV170" s="157"/>
      <c r="BW170" s="157"/>
      <c r="BX170" s="157"/>
      <c r="BY170" s="157"/>
      <c r="BZ170" s="157"/>
      <c r="CA170" s="157"/>
      <c r="CB170" s="157"/>
      <c r="CC170" s="157"/>
      <c r="CD170" s="157"/>
      <c r="CE170" s="157"/>
      <c r="CF170" s="157"/>
      <c r="CG170" s="157"/>
      <c r="CH170" s="157"/>
      <c r="CI170" s="157"/>
      <c r="CJ170" s="157"/>
      <c r="CK170" s="157"/>
      <c r="CL170" s="157"/>
      <c r="CM170" s="157"/>
      <c r="CN170" s="157"/>
      <c r="CO170" s="157"/>
      <c r="CP170" s="157"/>
      <c r="CQ170" s="157"/>
      <c r="CR170" s="157"/>
      <c r="CS170" s="157"/>
      <c r="CT170" s="157"/>
      <c r="CU170" s="157"/>
      <c r="CV170" s="157"/>
      <c r="CW170" s="157"/>
      <c r="CX170" s="157"/>
      <c r="CY170" s="157"/>
      <c r="CZ170" s="157"/>
    </row>
    <row r="171" spans="1:104" ht="12.75">
      <c r="A171" s="196"/>
      <c r="B171" s="196"/>
      <c r="C171" s="196"/>
      <c r="D171" s="196"/>
      <c r="E171" s="196"/>
      <c r="F171" s="196"/>
      <c r="G171" s="196"/>
      <c r="H171" s="196"/>
      <c r="I171" s="196"/>
      <c r="J171" s="196"/>
      <c r="K171" s="196"/>
      <c r="L171" s="196"/>
      <c r="M171" s="196"/>
      <c r="N171" s="196"/>
      <c r="O171" s="196"/>
      <c r="P171" s="196"/>
      <c r="Q171" s="196"/>
      <c r="R171" s="196"/>
      <c r="AA171" s="196"/>
      <c r="AB171" s="196"/>
      <c r="AC171" s="196"/>
      <c r="AD171" s="196"/>
      <c r="AE171" s="196"/>
      <c r="AF171" s="196"/>
      <c r="AG171" s="196"/>
      <c r="AH171" s="196"/>
      <c r="AI171" s="201"/>
      <c r="AJ171" s="201"/>
      <c r="AK171" s="201"/>
      <c r="AL171" s="201"/>
      <c r="AM171" s="201"/>
      <c r="AN171" s="201"/>
      <c r="AO171" s="201"/>
      <c r="AP171" s="201"/>
      <c r="AQ171" s="201"/>
      <c r="AR171" s="201"/>
      <c r="AS171" s="201"/>
      <c r="AT171" s="201"/>
      <c r="AU171" s="201"/>
      <c r="AV171" s="201"/>
      <c r="AW171" s="201"/>
      <c r="AX171" s="201"/>
      <c r="AY171" s="201"/>
      <c r="AZ171" s="201"/>
      <c r="BA171" s="201"/>
      <c r="BB171" s="201"/>
      <c r="BC171" s="201"/>
      <c r="BD171" s="201"/>
      <c r="BE171" s="201"/>
      <c r="BF171" s="201"/>
      <c r="BG171" s="201"/>
      <c r="BH171" s="201"/>
      <c r="BI171" s="201"/>
      <c r="BJ171" s="157"/>
      <c r="BK171" s="157"/>
      <c r="BL171" s="157"/>
      <c r="BM171" s="157"/>
      <c r="BN171" s="157"/>
      <c r="BO171" s="157"/>
      <c r="BP171" s="157"/>
      <c r="BQ171" s="157"/>
      <c r="BR171" s="157"/>
      <c r="BS171" s="157"/>
      <c r="BT171" s="157"/>
      <c r="BU171" s="157"/>
      <c r="BV171" s="157"/>
      <c r="BW171" s="157"/>
      <c r="BX171" s="157"/>
      <c r="BY171" s="157"/>
      <c r="BZ171" s="157"/>
      <c r="CA171" s="157"/>
      <c r="CB171" s="157"/>
      <c r="CC171" s="157"/>
      <c r="CD171" s="157"/>
      <c r="CE171" s="157"/>
      <c r="CF171" s="157"/>
      <c r="CG171" s="157"/>
      <c r="CH171" s="157"/>
      <c r="CI171" s="157"/>
      <c r="CJ171" s="157"/>
      <c r="CK171" s="157"/>
      <c r="CL171" s="157"/>
      <c r="CM171" s="157"/>
      <c r="CN171" s="157"/>
      <c r="CO171" s="157"/>
      <c r="CP171" s="157"/>
      <c r="CQ171" s="157"/>
      <c r="CR171" s="157"/>
      <c r="CS171" s="157"/>
      <c r="CT171" s="157"/>
      <c r="CU171" s="157"/>
      <c r="CV171" s="157"/>
      <c r="CW171" s="157"/>
      <c r="CX171" s="157"/>
      <c r="CY171" s="157"/>
      <c r="CZ171" s="157"/>
    </row>
    <row r="172" spans="1:104" ht="12.75">
      <c r="A172" s="196"/>
      <c r="B172" s="196"/>
      <c r="C172" s="196"/>
      <c r="D172" s="196"/>
      <c r="E172" s="196"/>
      <c r="F172" s="196"/>
      <c r="G172" s="196"/>
      <c r="H172" s="196"/>
      <c r="I172" s="196"/>
      <c r="J172" s="196"/>
      <c r="K172" s="196"/>
      <c r="L172" s="196"/>
      <c r="M172" s="196"/>
      <c r="N172" s="196"/>
      <c r="O172" s="196"/>
      <c r="P172" s="196"/>
      <c r="Q172" s="196"/>
      <c r="R172" s="196"/>
      <c r="AA172" s="196"/>
      <c r="AB172" s="196"/>
      <c r="AC172" s="196"/>
      <c r="AD172" s="196"/>
      <c r="AE172" s="196"/>
      <c r="AF172" s="196"/>
      <c r="AG172" s="196"/>
      <c r="AH172" s="196"/>
      <c r="AI172" s="201"/>
      <c r="AJ172" s="201"/>
      <c r="AK172" s="201"/>
      <c r="AL172" s="201"/>
      <c r="AM172" s="201"/>
      <c r="AN172" s="201"/>
      <c r="AO172" s="201"/>
      <c r="AP172" s="201"/>
      <c r="AQ172" s="201"/>
      <c r="AR172" s="201"/>
      <c r="AS172" s="201"/>
      <c r="AT172" s="201"/>
      <c r="AU172" s="201"/>
      <c r="AV172" s="201"/>
      <c r="AW172" s="201"/>
      <c r="AX172" s="201"/>
      <c r="AY172" s="201"/>
      <c r="AZ172" s="201"/>
      <c r="BA172" s="201"/>
      <c r="BB172" s="201"/>
      <c r="BC172" s="201"/>
      <c r="BD172" s="201"/>
      <c r="BE172" s="201"/>
      <c r="BF172" s="201"/>
      <c r="BG172" s="201"/>
      <c r="BH172" s="201"/>
      <c r="BI172" s="201"/>
      <c r="BJ172" s="157"/>
      <c r="BK172" s="157"/>
      <c r="BL172" s="157"/>
      <c r="BM172" s="157"/>
      <c r="BN172" s="157"/>
      <c r="BO172" s="157"/>
      <c r="BP172" s="157"/>
      <c r="BQ172" s="157"/>
      <c r="BR172" s="157"/>
      <c r="BS172" s="157"/>
      <c r="BT172" s="157"/>
      <c r="BU172" s="157"/>
      <c r="BV172" s="157"/>
      <c r="BW172" s="157"/>
      <c r="BX172" s="157"/>
      <c r="BY172" s="157"/>
      <c r="BZ172" s="157"/>
      <c r="CA172" s="157"/>
      <c r="CB172" s="157"/>
      <c r="CC172" s="157"/>
      <c r="CD172" s="157"/>
      <c r="CE172" s="157"/>
      <c r="CF172" s="157"/>
      <c r="CG172" s="157"/>
      <c r="CH172" s="157"/>
      <c r="CI172" s="157"/>
      <c r="CJ172" s="157"/>
      <c r="CK172" s="157"/>
      <c r="CL172" s="157"/>
      <c r="CM172" s="157"/>
      <c r="CN172" s="157"/>
      <c r="CO172" s="157"/>
      <c r="CP172" s="157"/>
      <c r="CQ172" s="157"/>
      <c r="CR172" s="157"/>
      <c r="CS172" s="157"/>
      <c r="CT172" s="157"/>
      <c r="CU172" s="157"/>
      <c r="CV172" s="157"/>
      <c r="CW172" s="157"/>
      <c r="CX172" s="157"/>
      <c r="CY172" s="157"/>
      <c r="CZ172" s="157"/>
    </row>
    <row r="173" spans="1:104" ht="12.75">
      <c r="A173" s="196"/>
      <c r="B173" s="196"/>
      <c r="C173" s="196"/>
      <c r="D173" s="196"/>
      <c r="E173" s="196"/>
      <c r="F173" s="196"/>
      <c r="G173" s="196"/>
      <c r="H173" s="196"/>
      <c r="I173" s="196"/>
      <c r="J173" s="196"/>
      <c r="K173" s="196"/>
      <c r="L173" s="196"/>
      <c r="M173" s="196"/>
      <c r="N173" s="196"/>
      <c r="O173" s="196"/>
      <c r="P173" s="196"/>
      <c r="Q173" s="196"/>
      <c r="R173" s="196"/>
      <c r="AA173" s="196"/>
      <c r="AB173" s="196"/>
      <c r="AC173" s="196"/>
      <c r="AD173" s="196"/>
      <c r="AE173" s="196"/>
      <c r="AF173" s="196"/>
      <c r="AG173" s="196"/>
      <c r="AH173" s="196"/>
      <c r="AI173" s="201"/>
      <c r="AJ173" s="201"/>
      <c r="AK173" s="201"/>
      <c r="AL173" s="201"/>
      <c r="AM173" s="201"/>
      <c r="AN173" s="201"/>
      <c r="AO173" s="201"/>
      <c r="AP173" s="201"/>
      <c r="AQ173" s="201"/>
      <c r="AR173" s="201"/>
      <c r="AS173" s="201"/>
      <c r="AT173" s="201"/>
      <c r="AU173" s="201"/>
      <c r="AV173" s="201"/>
      <c r="AW173" s="201"/>
      <c r="AX173" s="201"/>
      <c r="AY173" s="201"/>
      <c r="AZ173" s="201"/>
      <c r="BA173" s="201"/>
      <c r="BB173" s="201"/>
      <c r="BC173" s="201"/>
      <c r="BD173" s="201"/>
      <c r="BE173" s="201"/>
      <c r="BF173" s="201"/>
      <c r="BG173" s="201"/>
      <c r="BH173" s="201"/>
      <c r="BI173" s="201"/>
      <c r="BJ173" s="157"/>
      <c r="BK173" s="157"/>
      <c r="BL173" s="157"/>
      <c r="BM173" s="157"/>
      <c r="BN173" s="157"/>
      <c r="BO173" s="157"/>
      <c r="BP173" s="157"/>
      <c r="BQ173" s="157"/>
      <c r="BR173" s="157"/>
      <c r="BS173" s="157"/>
      <c r="BT173" s="157"/>
      <c r="BU173" s="157"/>
      <c r="BV173" s="157"/>
      <c r="BW173" s="157"/>
      <c r="BX173" s="157"/>
      <c r="BY173" s="157"/>
      <c r="BZ173" s="157"/>
      <c r="CA173" s="157"/>
      <c r="CB173" s="157"/>
      <c r="CC173" s="157"/>
      <c r="CD173" s="157"/>
      <c r="CE173" s="157"/>
      <c r="CF173" s="157"/>
      <c r="CG173" s="157"/>
      <c r="CH173" s="157"/>
      <c r="CI173" s="157"/>
      <c r="CJ173" s="157"/>
      <c r="CK173" s="157"/>
      <c r="CL173" s="157"/>
      <c r="CM173" s="157"/>
      <c r="CN173" s="157"/>
      <c r="CO173" s="157"/>
      <c r="CP173" s="157"/>
      <c r="CQ173" s="157"/>
      <c r="CR173" s="157"/>
      <c r="CS173" s="157"/>
      <c r="CT173" s="157"/>
      <c r="CU173" s="157"/>
      <c r="CV173" s="157"/>
      <c r="CW173" s="157"/>
      <c r="CX173" s="157"/>
      <c r="CY173" s="157"/>
      <c r="CZ173" s="157"/>
    </row>
    <row r="174" spans="1:104" ht="12.75">
      <c r="A174" s="196"/>
      <c r="B174" s="196"/>
      <c r="C174" s="196"/>
      <c r="D174" s="196"/>
      <c r="E174" s="196"/>
      <c r="F174" s="196"/>
      <c r="G174" s="196"/>
      <c r="H174" s="196"/>
      <c r="I174" s="196"/>
      <c r="J174" s="196"/>
      <c r="K174" s="196"/>
      <c r="L174" s="196"/>
      <c r="M174" s="196"/>
      <c r="N174" s="196"/>
      <c r="O174" s="196"/>
      <c r="P174" s="196"/>
      <c r="Q174" s="196"/>
      <c r="R174" s="196"/>
      <c r="AA174" s="196"/>
      <c r="AB174" s="196"/>
      <c r="AC174" s="196"/>
      <c r="AD174" s="196"/>
      <c r="AE174" s="196"/>
      <c r="AF174" s="196"/>
      <c r="AG174" s="196"/>
      <c r="AH174" s="196"/>
      <c r="AI174" s="201"/>
      <c r="AJ174" s="201"/>
      <c r="AK174" s="201"/>
      <c r="AL174" s="201"/>
      <c r="AM174" s="201"/>
      <c r="AN174" s="201"/>
      <c r="AO174" s="201"/>
      <c r="AP174" s="201"/>
      <c r="AQ174" s="201"/>
      <c r="AR174" s="201"/>
      <c r="AS174" s="201"/>
      <c r="AT174" s="201"/>
      <c r="AU174" s="201"/>
      <c r="AV174" s="201"/>
      <c r="AW174" s="201"/>
      <c r="AX174" s="201"/>
      <c r="AY174" s="201"/>
      <c r="AZ174" s="201"/>
      <c r="BA174" s="201"/>
      <c r="BB174" s="201"/>
      <c r="BC174" s="201"/>
      <c r="BD174" s="201"/>
      <c r="BE174" s="201"/>
      <c r="BF174" s="201"/>
      <c r="BG174" s="201"/>
      <c r="BH174" s="201"/>
      <c r="BI174" s="201"/>
      <c r="BJ174" s="157"/>
      <c r="BK174" s="157"/>
      <c r="BL174" s="157"/>
      <c r="BM174" s="157"/>
      <c r="BN174" s="157"/>
      <c r="BO174" s="157"/>
      <c r="BP174" s="157"/>
      <c r="BQ174" s="157"/>
      <c r="BR174" s="157"/>
      <c r="BS174" s="157"/>
      <c r="BT174" s="157"/>
      <c r="BU174" s="157"/>
      <c r="BV174" s="157"/>
      <c r="BW174" s="157"/>
      <c r="BX174" s="157"/>
      <c r="BY174" s="157"/>
      <c r="BZ174" s="157"/>
      <c r="CA174" s="157"/>
      <c r="CB174" s="157"/>
      <c r="CC174" s="157"/>
      <c r="CD174" s="157"/>
      <c r="CE174" s="157"/>
      <c r="CF174" s="157"/>
      <c r="CG174" s="157"/>
      <c r="CH174" s="157"/>
      <c r="CI174" s="157"/>
      <c r="CJ174" s="157"/>
      <c r="CK174" s="157"/>
      <c r="CL174" s="157"/>
      <c r="CM174" s="157"/>
      <c r="CN174" s="157"/>
      <c r="CO174" s="157"/>
      <c r="CP174" s="157"/>
      <c r="CQ174" s="157"/>
      <c r="CR174" s="157"/>
      <c r="CS174" s="157"/>
      <c r="CT174" s="157"/>
      <c r="CU174" s="157"/>
      <c r="CV174" s="157"/>
      <c r="CW174" s="157"/>
      <c r="CX174" s="157"/>
      <c r="CY174" s="157"/>
      <c r="CZ174" s="157"/>
    </row>
    <row r="175" spans="1:104" ht="12.75">
      <c r="A175" s="196"/>
      <c r="B175" s="196"/>
      <c r="C175" s="196"/>
      <c r="D175" s="196"/>
      <c r="E175" s="196"/>
      <c r="F175" s="196"/>
      <c r="G175" s="196"/>
      <c r="H175" s="196"/>
      <c r="I175" s="196"/>
      <c r="J175" s="196"/>
      <c r="K175" s="196"/>
      <c r="L175" s="196"/>
      <c r="M175" s="196"/>
      <c r="N175" s="196"/>
      <c r="O175" s="196"/>
      <c r="P175" s="196"/>
      <c r="Q175" s="196"/>
      <c r="R175" s="196"/>
      <c r="AA175" s="196"/>
      <c r="AB175" s="196"/>
      <c r="AC175" s="196"/>
      <c r="AD175" s="196"/>
      <c r="AE175" s="196"/>
      <c r="AF175" s="196"/>
      <c r="AG175" s="196"/>
      <c r="AH175" s="196"/>
      <c r="AI175" s="201"/>
      <c r="AJ175" s="201"/>
      <c r="AK175" s="201"/>
      <c r="AL175" s="201"/>
      <c r="AM175" s="201"/>
      <c r="AN175" s="201"/>
      <c r="AO175" s="201"/>
      <c r="AP175" s="201"/>
      <c r="AQ175" s="201"/>
      <c r="AR175" s="201"/>
      <c r="AS175" s="201"/>
      <c r="AT175" s="201"/>
      <c r="AU175" s="201"/>
      <c r="AV175" s="201"/>
      <c r="AW175" s="201"/>
      <c r="AX175" s="201"/>
      <c r="AY175" s="201"/>
      <c r="AZ175" s="201"/>
      <c r="BA175" s="201"/>
      <c r="BB175" s="201"/>
      <c r="BC175" s="201"/>
      <c r="BD175" s="201"/>
      <c r="BE175" s="201"/>
      <c r="BF175" s="201"/>
      <c r="BG175" s="201"/>
      <c r="BH175" s="201"/>
      <c r="BI175" s="201"/>
      <c r="BJ175" s="157"/>
      <c r="BK175" s="157"/>
      <c r="BL175" s="157"/>
      <c r="BM175" s="157"/>
      <c r="BN175" s="157"/>
      <c r="BO175" s="157"/>
      <c r="BP175" s="157"/>
      <c r="BQ175" s="157"/>
      <c r="BR175" s="157"/>
      <c r="BS175" s="157"/>
      <c r="BT175" s="157"/>
      <c r="BU175" s="157"/>
      <c r="BV175" s="157"/>
      <c r="BW175" s="157"/>
      <c r="BX175" s="157"/>
      <c r="BY175" s="157"/>
      <c r="BZ175" s="157"/>
      <c r="CA175" s="157"/>
      <c r="CB175" s="157"/>
      <c r="CC175" s="157"/>
      <c r="CD175" s="157"/>
      <c r="CE175" s="157"/>
      <c r="CF175" s="157"/>
      <c r="CG175" s="157"/>
      <c r="CH175" s="157"/>
      <c r="CI175" s="157"/>
      <c r="CJ175" s="157"/>
      <c r="CK175" s="157"/>
      <c r="CL175" s="157"/>
      <c r="CM175" s="157"/>
      <c r="CN175" s="157"/>
      <c r="CO175" s="157"/>
      <c r="CP175" s="157"/>
      <c r="CQ175" s="157"/>
      <c r="CR175" s="157"/>
      <c r="CS175" s="157"/>
      <c r="CT175" s="157"/>
      <c r="CU175" s="157"/>
      <c r="CV175" s="157"/>
      <c r="CW175" s="157"/>
      <c r="CX175" s="157"/>
      <c r="CY175" s="157"/>
      <c r="CZ175" s="157"/>
    </row>
    <row r="176" spans="1:104" ht="12.75">
      <c r="A176" s="196"/>
      <c r="B176" s="196"/>
      <c r="C176" s="196"/>
      <c r="D176" s="196"/>
      <c r="E176" s="196"/>
      <c r="F176" s="196"/>
      <c r="G176" s="196"/>
      <c r="H176" s="196"/>
      <c r="I176" s="196"/>
      <c r="J176" s="196"/>
      <c r="K176" s="196"/>
      <c r="L176" s="196"/>
      <c r="M176" s="196"/>
      <c r="N176" s="196"/>
      <c r="O176" s="196"/>
      <c r="P176" s="196"/>
      <c r="Q176" s="196"/>
      <c r="R176" s="196"/>
      <c r="AA176" s="196"/>
      <c r="AB176" s="196"/>
      <c r="AC176" s="196"/>
      <c r="AD176" s="196"/>
      <c r="AE176" s="196"/>
      <c r="AF176" s="196"/>
      <c r="AG176" s="196"/>
      <c r="AH176" s="196"/>
      <c r="AI176" s="201"/>
      <c r="AJ176" s="201"/>
      <c r="AK176" s="201"/>
      <c r="AL176" s="201"/>
      <c r="AM176" s="201"/>
      <c r="AN176" s="201"/>
      <c r="AO176" s="201"/>
      <c r="AP176" s="201"/>
      <c r="AQ176" s="201"/>
      <c r="AR176" s="201"/>
      <c r="AS176" s="201"/>
      <c r="AT176" s="201"/>
      <c r="AU176" s="201"/>
      <c r="AV176" s="201"/>
      <c r="AW176" s="201"/>
      <c r="AX176" s="201"/>
      <c r="AY176" s="201"/>
      <c r="AZ176" s="201"/>
      <c r="BA176" s="201"/>
      <c r="BB176" s="201"/>
      <c r="BC176" s="201"/>
      <c r="BD176" s="201"/>
      <c r="BE176" s="201"/>
      <c r="BF176" s="201"/>
      <c r="BG176" s="201"/>
      <c r="BH176" s="201"/>
      <c r="BI176" s="201"/>
      <c r="BJ176" s="157"/>
      <c r="BK176" s="157"/>
      <c r="BL176" s="157"/>
      <c r="BM176" s="157"/>
      <c r="BN176" s="157"/>
      <c r="BO176" s="157"/>
      <c r="BP176" s="157"/>
      <c r="BQ176" s="157"/>
      <c r="BR176" s="157"/>
      <c r="BS176" s="157"/>
      <c r="BT176" s="157"/>
      <c r="BU176" s="157"/>
      <c r="BV176" s="157"/>
      <c r="BW176" s="157"/>
      <c r="BX176" s="157"/>
      <c r="BY176" s="157"/>
      <c r="BZ176" s="157"/>
      <c r="CA176" s="157"/>
      <c r="CB176" s="157"/>
      <c r="CC176" s="157"/>
      <c r="CD176" s="157"/>
      <c r="CE176" s="157"/>
      <c r="CF176" s="157"/>
      <c r="CG176" s="157"/>
      <c r="CH176" s="157"/>
      <c r="CI176" s="157"/>
      <c r="CJ176" s="157"/>
      <c r="CK176" s="157"/>
      <c r="CL176" s="157"/>
      <c r="CM176" s="157"/>
      <c r="CN176" s="157"/>
      <c r="CO176" s="157"/>
      <c r="CP176" s="157"/>
      <c r="CQ176" s="157"/>
      <c r="CR176" s="157"/>
      <c r="CS176" s="157"/>
      <c r="CT176" s="157"/>
      <c r="CU176" s="157"/>
      <c r="CV176" s="157"/>
      <c r="CW176" s="157"/>
      <c r="CX176" s="157"/>
      <c r="CY176" s="157"/>
      <c r="CZ176" s="157"/>
    </row>
    <row r="177" spans="1:104" ht="12.75">
      <c r="A177" s="196"/>
      <c r="B177" s="196"/>
      <c r="C177" s="196"/>
      <c r="D177" s="196"/>
      <c r="E177" s="196"/>
      <c r="F177" s="196"/>
      <c r="G177" s="196"/>
      <c r="H177" s="196"/>
      <c r="I177" s="196"/>
      <c r="J177" s="196"/>
      <c r="K177" s="196"/>
      <c r="L177" s="196"/>
      <c r="M177" s="196"/>
      <c r="N177" s="196"/>
      <c r="O177" s="196"/>
      <c r="P177" s="196"/>
      <c r="Q177" s="196"/>
      <c r="R177" s="196"/>
      <c r="AA177" s="196"/>
      <c r="AB177" s="196"/>
      <c r="AC177" s="196"/>
      <c r="AD177" s="196"/>
      <c r="AE177" s="196"/>
      <c r="AF177" s="196"/>
      <c r="AG177" s="196"/>
      <c r="AH177" s="196"/>
      <c r="AI177" s="201"/>
      <c r="AJ177" s="201"/>
      <c r="AK177" s="201"/>
      <c r="AL177" s="201"/>
      <c r="AM177" s="201"/>
      <c r="AN177" s="201"/>
      <c r="AO177" s="201"/>
      <c r="AP177" s="201"/>
      <c r="AQ177" s="201"/>
      <c r="AR177" s="201"/>
      <c r="AS177" s="201"/>
      <c r="AT177" s="201"/>
      <c r="AU177" s="201"/>
      <c r="AV177" s="201"/>
      <c r="AW177" s="201"/>
      <c r="AX177" s="201"/>
      <c r="AY177" s="201"/>
      <c r="AZ177" s="201"/>
      <c r="BA177" s="201"/>
      <c r="BB177" s="201"/>
      <c r="BC177" s="201"/>
      <c r="BD177" s="201"/>
      <c r="BE177" s="201"/>
      <c r="BF177" s="201"/>
      <c r="BG177" s="201"/>
      <c r="BH177" s="201"/>
      <c r="BI177" s="201"/>
      <c r="BJ177" s="157"/>
      <c r="BK177" s="157"/>
      <c r="BL177" s="157"/>
      <c r="BM177" s="157"/>
      <c r="BN177" s="157"/>
      <c r="BO177" s="157"/>
      <c r="BP177" s="157"/>
      <c r="BQ177" s="157"/>
      <c r="BR177" s="157"/>
      <c r="BS177" s="157"/>
      <c r="BT177" s="157"/>
      <c r="BU177" s="157"/>
      <c r="BV177" s="157"/>
      <c r="BW177" s="157"/>
      <c r="BX177" s="157"/>
      <c r="BY177" s="157"/>
      <c r="BZ177" s="157"/>
      <c r="CA177" s="157"/>
      <c r="CB177" s="157"/>
      <c r="CC177" s="157"/>
      <c r="CD177" s="157"/>
      <c r="CE177" s="157"/>
      <c r="CF177" s="157"/>
      <c r="CG177" s="157"/>
      <c r="CH177" s="157"/>
      <c r="CI177" s="157"/>
      <c r="CJ177" s="157"/>
      <c r="CK177" s="157"/>
      <c r="CL177" s="157"/>
      <c r="CM177" s="157"/>
      <c r="CN177" s="157"/>
      <c r="CO177" s="157"/>
      <c r="CP177" s="157"/>
      <c r="CQ177" s="157"/>
      <c r="CR177" s="157"/>
      <c r="CS177" s="157"/>
      <c r="CT177" s="157"/>
      <c r="CU177" s="157"/>
      <c r="CV177" s="157"/>
      <c r="CW177" s="157"/>
      <c r="CX177" s="157"/>
      <c r="CY177" s="157"/>
      <c r="CZ177" s="157"/>
    </row>
    <row r="178" spans="1:104" ht="12.75">
      <c r="A178" s="196"/>
      <c r="B178" s="196"/>
      <c r="C178" s="196"/>
      <c r="D178" s="196"/>
      <c r="E178" s="196"/>
      <c r="F178" s="196"/>
      <c r="G178" s="196"/>
      <c r="H178" s="196"/>
      <c r="I178" s="196"/>
      <c r="J178" s="196"/>
      <c r="K178" s="196"/>
      <c r="L178" s="196"/>
      <c r="M178" s="196"/>
      <c r="N178" s="196"/>
      <c r="O178" s="196"/>
      <c r="P178" s="196"/>
      <c r="Q178" s="196"/>
      <c r="R178" s="196"/>
      <c r="AA178" s="196"/>
      <c r="AB178" s="196"/>
      <c r="AC178" s="196"/>
      <c r="AD178" s="196"/>
      <c r="AE178" s="196"/>
      <c r="AF178" s="196"/>
      <c r="AG178" s="196"/>
      <c r="AH178" s="196"/>
      <c r="AI178" s="201"/>
      <c r="AJ178" s="201"/>
      <c r="AK178" s="201"/>
      <c r="AL178" s="201"/>
      <c r="AM178" s="201"/>
      <c r="AN178" s="201"/>
      <c r="AO178" s="201"/>
      <c r="AP178" s="201"/>
      <c r="AQ178" s="201"/>
      <c r="AR178" s="201"/>
      <c r="AS178" s="201"/>
      <c r="AT178" s="201"/>
      <c r="AU178" s="201"/>
      <c r="AV178" s="201"/>
      <c r="AW178" s="201"/>
      <c r="AX178" s="201"/>
      <c r="AY178" s="201"/>
      <c r="AZ178" s="201"/>
      <c r="BA178" s="201"/>
      <c r="BB178" s="201"/>
      <c r="BC178" s="201"/>
      <c r="BD178" s="201"/>
      <c r="BE178" s="201"/>
      <c r="BF178" s="201"/>
      <c r="BG178" s="201"/>
      <c r="BH178" s="201"/>
      <c r="BI178" s="201"/>
      <c r="BJ178" s="157"/>
      <c r="BK178" s="157"/>
      <c r="BL178" s="157"/>
      <c r="BM178" s="157"/>
      <c r="BN178" s="157"/>
      <c r="BO178" s="157"/>
      <c r="BP178" s="157"/>
      <c r="BQ178" s="157"/>
      <c r="BR178" s="157"/>
      <c r="BS178" s="157"/>
      <c r="BT178" s="157"/>
      <c r="BU178" s="157"/>
      <c r="BV178" s="157"/>
      <c r="BW178" s="157"/>
      <c r="BX178" s="157"/>
      <c r="BY178" s="157"/>
      <c r="BZ178" s="157"/>
      <c r="CA178" s="157"/>
      <c r="CB178" s="157"/>
      <c r="CC178" s="157"/>
      <c r="CD178" s="157"/>
      <c r="CE178" s="157"/>
      <c r="CF178" s="157"/>
      <c r="CG178" s="157"/>
      <c r="CH178" s="157"/>
      <c r="CI178" s="157"/>
      <c r="CJ178" s="157"/>
      <c r="CK178" s="157"/>
      <c r="CL178" s="157"/>
      <c r="CM178" s="157"/>
      <c r="CN178" s="157"/>
      <c r="CO178" s="157"/>
      <c r="CP178" s="157"/>
      <c r="CQ178" s="157"/>
      <c r="CR178" s="157"/>
      <c r="CS178" s="157"/>
      <c r="CT178" s="157"/>
      <c r="CU178" s="157"/>
      <c r="CV178" s="157"/>
      <c r="CW178" s="157"/>
      <c r="CX178" s="157"/>
      <c r="CY178" s="157"/>
      <c r="CZ178" s="157"/>
    </row>
    <row r="179" spans="1:104" ht="12.75">
      <c r="A179" s="196"/>
      <c r="B179" s="196"/>
      <c r="C179" s="196"/>
      <c r="D179" s="196"/>
      <c r="E179" s="196"/>
      <c r="F179" s="196"/>
      <c r="G179" s="196"/>
      <c r="H179" s="196"/>
      <c r="I179" s="196"/>
      <c r="J179" s="196"/>
      <c r="K179" s="196"/>
      <c r="L179" s="196"/>
      <c r="M179" s="196"/>
      <c r="N179" s="196"/>
      <c r="O179" s="196"/>
      <c r="P179" s="196"/>
      <c r="Q179" s="196"/>
      <c r="R179" s="196"/>
      <c r="AA179" s="196"/>
      <c r="AB179" s="196"/>
      <c r="AC179" s="196"/>
      <c r="AD179" s="196"/>
      <c r="AE179" s="196"/>
      <c r="AF179" s="196"/>
      <c r="AG179" s="196"/>
      <c r="AH179" s="196"/>
      <c r="AI179" s="201"/>
      <c r="AJ179" s="201"/>
      <c r="AK179" s="201"/>
      <c r="AL179" s="201"/>
      <c r="AM179" s="201"/>
      <c r="AN179" s="201"/>
      <c r="AO179" s="201"/>
      <c r="AP179" s="201"/>
      <c r="AQ179" s="201"/>
      <c r="AR179" s="201"/>
      <c r="AS179" s="201"/>
      <c r="AT179" s="201"/>
      <c r="AU179" s="201"/>
      <c r="AV179" s="201"/>
      <c r="AW179" s="201"/>
      <c r="AX179" s="201"/>
      <c r="AY179" s="201"/>
      <c r="AZ179" s="201"/>
      <c r="BA179" s="201"/>
      <c r="BB179" s="201"/>
      <c r="BC179" s="201"/>
      <c r="BD179" s="201"/>
      <c r="BE179" s="201"/>
      <c r="BF179" s="201"/>
      <c r="BG179" s="201"/>
      <c r="BH179" s="201"/>
      <c r="BI179" s="201"/>
      <c r="BJ179" s="157"/>
      <c r="BK179" s="157"/>
      <c r="BL179" s="157"/>
      <c r="BM179" s="157"/>
      <c r="BN179" s="157"/>
      <c r="BO179" s="157"/>
      <c r="BP179" s="157"/>
      <c r="BQ179" s="157"/>
      <c r="BR179" s="157"/>
      <c r="BS179" s="157"/>
      <c r="BT179" s="157"/>
      <c r="BU179" s="157"/>
      <c r="BV179" s="157"/>
      <c r="BW179" s="157"/>
      <c r="BX179" s="157"/>
      <c r="BY179" s="157"/>
      <c r="BZ179" s="157"/>
      <c r="CA179" s="157"/>
      <c r="CB179" s="157"/>
      <c r="CC179" s="157"/>
      <c r="CD179" s="157"/>
      <c r="CE179" s="157"/>
      <c r="CF179" s="157"/>
      <c r="CG179" s="157"/>
      <c r="CH179" s="157"/>
      <c r="CI179" s="157"/>
      <c r="CJ179" s="157"/>
      <c r="CK179" s="157"/>
      <c r="CL179" s="157"/>
      <c r="CM179" s="157"/>
      <c r="CN179" s="157"/>
      <c r="CO179" s="157"/>
      <c r="CP179" s="157"/>
      <c r="CQ179" s="157"/>
      <c r="CR179" s="157"/>
      <c r="CS179" s="157"/>
      <c r="CT179" s="157"/>
      <c r="CU179" s="157"/>
      <c r="CV179" s="157"/>
      <c r="CW179" s="157"/>
      <c r="CX179" s="157"/>
      <c r="CY179" s="157"/>
      <c r="CZ179" s="157"/>
    </row>
    <row r="180" spans="1:104" ht="12.75">
      <c r="A180" s="196"/>
      <c r="B180" s="196"/>
      <c r="C180" s="196"/>
      <c r="D180" s="196"/>
      <c r="E180" s="196"/>
      <c r="F180" s="196"/>
      <c r="G180" s="196"/>
      <c r="H180" s="196"/>
      <c r="I180" s="196"/>
      <c r="J180" s="196"/>
      <c r="K180" s="196"/>
      <c r="L180" s="196"/>
      <c r="M180" s="196"/>
      <c r="N180" s="196"/>
      <c r="O180" s="196"/>
      <c r="P180" s="196"/>
      <c r="Q180" s="196"/>
      <c r="R180" s="196"/>
      <c r="AA180" s="196"/>
      <c r="AB180" s="196"/>
      <c r="AC180" s="196"/>
      <c r="AD180" s="196"/>
      <c r="AE180" s="196"/>
      <c r="AF180" s="196"/>
      <c r="AG180" s="196"/>
      <c r="AH180" s="196"/>
      <c r="AI180" s="201"/>
      <c r="AJ180" s="201"/>
      <c r="AK180" s="201"/>
      <c r="AL180" s="201"/>
      <c r="AM180" s="201"/>
      <c r="AN180" s="201"/>
      <c r="AO180" s="201"/>
      <c r="AP180" s="201"/>
      <c r="AQ180" s="201"/>
      <c r="AR180" s="201"/>
      <c r="AS180" s="201"/>
      <c r="AT180" s="201"/>
      <c r="AU180" s="201"/>
      <c r="AV180" s="201"/>
      <c r="AW180" s="201"/>
      <c r="AX180" s="201"/>
      <c r="AY180" s="201"/>
      <c r="AZ180" s="201"/>
      <c r="BA180" s="201"/>
      <c r="BB180" s="201"/>
      <c r="BC180" s="201"/>
      <c r="BD180" s="201"/>
      <c r="BE180" s="201"/>
      <c r="BF180" s="201"/>
      <c r="BG180" s="201"/>
      <c r="BH180" s="201"/>
      <c r="BI180" s="201"/>
      <c r="BJ180" s="157"/>
      <c r="BK180" s="157"/>
      <c r="BL180" s="157"/>
      <c r="BM180" s="157"/>
      <c r="BN180" s="157"/>
      <c r="BO180" s="157"/>
      <c r="BP180" s="157"/>
      <c r="BQ180" s="157"/>
      <c r="BR180" s="157"/>
      <c r="BS180" s="157"/>
      <c r="BT180" s="157"/>
      <c r="BU180" s="157"/>
      <c r="BV180" s="157"/>
      <c r="BW180" s="157"/>
      <c r="BX180" s="157"/>
      <c r="BY180" s="157"/>
      <c r="BZ180" s="157"/>
      <c r="CA180" s="157"/>
      <c r="CB180" s="157"/>
      <c r="CC180" s="157"/>
      <c r="CD180" s="157"/>
      <c r="CE180" s="157"/>
      <c r="CF180" s="157"/>
      <c r="CG180" s="157"/>
      <c r="CH180" s="157"/>
      <c r="CI180" s="157"/>
      <c r="CJ180" s="157"/>
      <c r="CK180" s="157"/>
      <c r="CL180" s="157"/>
      <c r="CM180" s="157"/>
      <c r="CN180" s="157"/>
      <c r="CO180" s="157"/>
      <c r="CP180" s="157"/>
      <c r="CQ180" s="157"/>
      <c r="CR180" s="157"/>
      <c r="CS180" s="157"/>
      <c r="CT180" s="157"/>
      <c r="CU180" s="157"/>
      <c r="CV180" s="157"/>
      <c r="CW180" s="157"/>
      <c r="CX180" s="157"/>
      <c r="CY180" s="157"/>
      <c r="CZ180" s="157"/>
    </row>
    <row r="181" spans="1:104" ht="12.75">
      <c r="A181" s="196"/>
      <c r="B181" s="196"/>
      <c r="C181" s="196"/>
      <c r="D181" s="196"/>
      <c r="E181" s="196"/>
      <c r="F181" s="196"/>
      <c r="G181" s="196"/>
      <c r="H181" s="196"/>
      <c r="I181" s="196"/>
      <c r="J181" s="196"/>
      <c r="K181" s="196"/>
      <c r="L181" s="196"/>
      <c r="M181" s="196"/>
      <c r="N181" s="196"/>
      <c r="O181" s="196"/>
      <c r="P181" s="196"/>
      <c r="Q181" s="196"/>
      <c r="R181" s="196"/>
      <c r="AA181" s="196"/>
      <c r="AB181" s="196"/>
      <c r="AC181" s="196"/>
      <c r="AD181" s="196"/>
      <c r="AE181" s="196"/>
      <c r="AF181" s="196"/>
      <c r="AG181" s="196"/>
      <c r="AH181" s="196"/>
      <c r="AI181" s="201"/>
      <c r="AJ181" s="201"/>
      <c r="AK181" s="201"/>
      <c r="AL181" s="201"/>
      <c r="AM181" s="201"/>
      <c r="AN181" s="201"/>
      <c r="AO181" s="201"/>
      <c r="AP181" s="201"/>
      <c r="AQ181" s="201"/>
      <c r="AR181" s="201"/>
      <c r="AS181" s="201"/>
      <c r="AT181" s="201"/>
      <c r="AU181" s="201"/>
      <c r="AV181" s="201"/>
      <c r="AW181" s="201"/>
      <c r="AX181" s="201"/>
      <c r="AY181" s="201"/>
      <c r="AZ181" s="201"/>
      <c r="BA181" s="201"/>
      <c r="BB181" s="201"/>
      <c r="BC181" s="201"/>
      <c r="BD181" s="201"/>
      <c r="BE181" s="201"/>
      <c r="BF181" s="201"/>
      <c r="BG181" s="201"/>
      <c r="BH181" s="201"/>
      <c r="BI181" s="201"/>
      <c r="BJ181" s="157"/>
      <c r="BK181" s="157"/>
      <c r="BL181" s="157"/>
      <c r="BM181" s="157"/>
      <c r="BN181" s="157"/>
      <c r="BO181" s="157"/>
      <c r="BP181" s="157"/>
      <c r="BQ181" s="157"/>
      <c r="BR181" s="157"/>
      <c r="BS181" s="157"/>
      <c r="BT181" s="157"/>
      <c r="BU181" s="157"/>
      <c r="BV181" s="157"/>
      <c r="BW181" s="157"/>
      <c r="BX181" s="157"/>
      <c r="BY181" s="157"/>
      <c r="BZ181" s="157"/>
      <c r="CA181" s="157"/>
      <c r="CB181" s="157"/>
      <c r="CC181" s="157"/>
      <c r="CD181" s="157"/>
      <c r="CE181" s="157"/>
      <c r="CF181" s="157"/>
      <c r="CG181" s="157"/>
      <c r="CH181" s="157"/>
      <c r="CI181" s="157"/>
      <c r="CJ181" s="157"/>
      <c r="CK181" s="157"/>
      <c r="CL181" s="157"/>
      <c r="CM181" s="157"/>
      <c r="CN181" s="157"/>
      <c r="CO181" s="157"/>
      <c r="CP181" s="157"/>
      <c r="CQ181" s="157"/>
      <c r="CR181" s="157"/>
      <c r="CS181" s="157"/>
      <c r="CT181" s="157"/>
      <c r="CU181" s="157"/>
      <c r="CV181" s="157"/>
      <c r="CW181" s="157"/>
      <c r="CX181" s="157"/>
      <c r="CY181" s="157"/>
      <c r="CZ181" s="157"/>
    </row>
    <row r="182" spans="1:104" ht="12.75">
      <c r="A182" s="196"/>
      <c r="B182" s="196"/>
      <c r="C182" s="196"/>
      <c r="D182" s="196"/>
      <c r="E182" s="196"/>
      <c r="F182" s="196"/>
      <c r="G182" s="196"/>
      <c r="H182" s="196"/>
      <c r="I182" s="196"/>
      <c r="J182" s="196"/>
      <c r="K182" s="196"/>
      <c r="L182" s="196"/>
      <c r="M182" s="196"/>
      <c r="N182" s="196"/>
      <c r="O182" s="196"/>
      <c r="P182" s="196"/>
      <c r="Q182" s="196"/>
      <c r="R182" s="196"/>
      <c r="AA182" s="196"/>
      <c r="AB182" s="196"/>
      <c r="AC182" s="196"/>
      <c r="AD182" s="196"/>
      <c r="AE182" s="196"/>
      <c r="AF182" s="196"/>
      <c r="AG182" s="196"/>
      <c r="AH182" s="196"/>
      <c r="AI182" s="201"/>
      <c r="AJ182" s="201"/>
      <c r="AK182" s="201"/>
      <c r="AL182" s="201"/>
      <c r="AM182" s="201"/>
      <c r="AN182" s="201"/>
      <c r="AO182" s="201"/>
      <c r="AP182" s="201"/>
      <c r="AQ182" s="201"/>
      <c r="AR182" s="201"/>
      <c r="AS182" s="201"/>
      <c r="AT182" s="201"/>
      <c r="AU182" s="201"/>
      <c r="AV182" s="201"/>
      <c r="AW182" s="201"/>
      <c r="AX182" s="201"/>
      <c r="AY182" s="201"/>
      <c r="AZ182" s="201"/>
      <c r="BA182" s="201"/>
      <c r="BB182" s="201"/>
      <c r="BC182" s="201"/>
      <c r="BD182" s="201"/>
      <c r="BE182" s="201"/>
      <c r="BF182" s="201"/>
      <c r="BG182" s="201"/>
      <c r="BH182" s="201"/>
      <c r="BI182" s="201"/>
      <c r="BJ182" s="157"/>
      <c r="BK182" s="157"/>
      <c r="BL182" s="157"/>
      <c r="BM182" s="157"/>
      <c r="BN182" s="157"/>
      <c r="BO182" s="157"/>
      <c r="BP182" s="157"/>
      <c r="BQ182" s="157"/>
      <c r="BR182" s="157"/>
      <c r="BS182" s="157"/>
      <c r="BT182" s="157"/>
      <c r="BU182" s="157"/>
      <c r="BV182" s="157"/>
      <c r="BW182" s="157"/>
      <c r="BX182" s="157"/>
      <c r="BY182" s="157"/>
      <c r="BZ182" s="157"/>
      <c r="CA182" s="157"/>
      <c r="CB182" s="157"/>
      <c r="CC182" s="157"/>
      <c r="CD182" s="157"/>
      <c r="CE182" s="157"/>
      <c r="CF182" s="157"/>
      <c r="CG182" s="157"/>
      <c r="CH182" s="157"/>
      <c r="CI182" s="157"/>
      <c r="CJ182" s="157"/>
      <c r="CK182" s="157"/>
      <c r="CL182" s="157"/>
      <c r="CM182" s="157"/>
      <c r="CN182" s="157"/>
      <c r="CO182" s="157"/>
      <c r="CP182" s="157"/>
      <c r="CQ182" s="157"/>
      <c r="CR182" s="157"/>
      <c r="CS182" s="157"/>
      <c r="CT182" s="157"/>
      <c r="CU182" s="157"/>
      <c r="CV182" s="157"/>
      <c r="CW182" s="157"/>
      <c r="CX182" s="157"/>
      <c r="CY182" s="157"/>
      <c r="CZ182" s="157"/>
    </row>
    <row r="183" spans="1:104" ht="12.75">
      <c r="A183" s="196"/>
      <c r="B183" s="196"/>
      <c r="C183" s="196"/>
      <c r="D183" s="196"/>
      <c r="E183" s="196"/>
      <c r="F183" s="196"/>
      <c r="G183" s="196"/>
      <c r="H183" s="196"/>
      <c r="I183" s="196"/>
      <c r="J183" s="196"/>
      <c r="K183" s="196"/>
      <c r="L183" s="196"/>
      <c r="M183" s="196"/>
      <c r="N183" s="196"/>
      <c r="O183" s="196"/>
      <c r="P183" s="196"/>
      <c r="Q183" s="196"/>
      <c r="R183" s="196"/>
      <c r="AA183" s="196"/>
      <c r="AB183" s="196"/>
      <c r="AC183" s="196"/>
      <c r="AD183" s="196"/>
      <c r="AE183" s="196"/>
      <c r="AF183" s="196"/>
      <c r="AG183" s="196"/>
      <c r="AH183" s="196"/>
      <c r="AI183" s="201"/>
      <c r="AJ183" s="201"/>
      <c r="AK183" s="201"/>
      <c r="AL183" s="201"/>
      <c r="AM183" s="201"/>
      <c r="AN183" s="201"/>
      <c r="AO183" s="201"/>
      <c r="AP183" s="201"/>
      <c r="AQ183" s="201"/>
      <c r="AR183" s="201"/>
      <c r="AS183" s="201"/>
      <c r="AT183" s="201"/>
      <c r="AU183" s="201"/>
      <c r="AV183" s="201"/>
      <c r="AW183" s="201"/>
      <c r="AX183" s="201"/>
      <c r="AY183" s="201"/>
      <c r="AZ183" s="201"/>
      <c r="BA183" s="201"/>
      <c r="BB183" s="201"/>
      <c r="BC183" s="201"/>
      <c r="BD183" s="201"/>
      <c r="BE183" s="201"/>
      <c r="BF183" s="201"/>
      <c r="BG183" s="201"/>
      <c r="BH183" s="201"/>
      <c r="BI183" s="201"/>
      <c r="BJ183" s="157"/>
      <c r="BK183" s="157"/>
      <c r="BL183" s="157"/>
      <c r="BM183" s="157"/>
      <c r="BN183" s="157"/>
      <c r="BO183" s="157"/>
      <c r="BP183" s="157"/>
      <c r="BQ183" s="157"/>
      <c r="BR183" s="157"/>
      <c r="BS183" s="157"/>
      <c r="BT183" s="157"/>
      <c r="BU183" s="157"/>
      <c r="BV183" s="157"/>
      <c r="BW183" s="157"/>
      <c r="BX183" s="157"/>
      <c r="BY183" s="157"/>
      <c r="BZ183" s="157"/>
      <c r="CA183" s="157"/>
      <c r="CB183" s="157"/>
      <c r="CC183" s="157"/>
      <c r="CD183" s="157"/>
      <c r="CE183" s="157"/>
      <c r="CF183" s="157"/>
      <c r="CG183" s="157"/>
      <c r="CH183" s="157"/>
      <c r="CI183" s="157"/>
      <c r="CJ183" s="157"/>
      <c r="CK183" s="157"/>
      <c r="CL183" s="157"/>
      <c r="CM183" s="157"/>
      <c r="CN183" s="157"/>
      <c r="CO183" s="157"/>
      <c r="CP183" s="157"/>
      <c r="CQ183" s="157"/>
      <c r="CR183" s="157"/>
      <c r="CS183" s="157"/>
      <c r="CT183" s="157"/>
      <c r="CU183" s="157"/>
      <c r="CV183" s="157"/>
      <c r="CW183" s="157"/>
      <c r="CX183" s="157"/>
      <c r="CY183" s="157"/>
      <c r="CZ183" s="157"/>
    </row>
    <row r="184" spans="1:104" ht="12.75">
      <c r="A184" s="196"/>
      <c r="B184" s="196"/>
      <c r="C184" s="196"/>
      <c r="D184" s="196"/>
      <c r="E184" s="196"/>
      <c r="F184" s="196"/>
      <c r="G184" s="196"/>
      <c r="H184" s="196"/>
      <c r="I184" s="196"/>
      <c r="J184" s="196"/>
      <c r="K184" s="196"/>
      <c r="L184" s="196"/>
      <c r="M184" s="196"/>
      <c r="N184" s="196"/>
      <c r="O184" s="196"/>
      <c r="P184" s="196"/>
      <c r="Q184" s="196"/>
      <c r="R184" s="196"/>
      <c r="AA184" s="196"/>
      <c r="AB184" s="196"/>
      <c r="AC184" s="196"/>
      <c r="AD184" s="196"/>
      <c r="AE184" s="196"/>
      <c r="AF184" s="196"/>
      <c r="AG184" s="196"/>
      <c r="AH184" s="196"/>
      <c r="AI184" s="201"/>
      <c r="AJ184" s="201"/>
      <c r="AK184" s="201"/>
      <c r="AL184" s="201"/>
      <c r="AM184" s="201"/>
      <c r="AN184" s="201"/>
      <c r="AO184" s="201"/>
      <c r="AP184" s="201"/>
      <c r="AQ184" s="201"/>
      <c r="AR184" s="201"/>
      <c r="AS184" s="201"/>
      <c r="AT184" s="201"/>
      <c r="AU184" s="201"/>
      <c r="AV184" s="201"/>
      <c r="AW184" s="201"/>
      <c r="AX184" s="201"/>
      <c r="AY184" s="201"/>
      <c r="AZ184" s="201"/>
      <c r="BA184" s="201"/>
      <c r="BB184" s="201"/>
      <c r="BC184" s="201"/>
      <c r="BD184" s="201"/>
      <c r="BE184" s="201"/>
      <c r="BF184" s="201"/>
      <c r="BG184" s="201"/>
      <c r="BH184" s="201"/>
      <c r="BI184" s="201"/>
      <c r="BJ184" s="157"/>
      <c r="BK184" s="157"/>
      <c r="BL184" s="157"/>
      <c r="BM184" s="157"/>
      <c r="BN184" s="157"/>
      <c r="BO184" s="157"/>
      <c r="BP184" s="157"/>
      <c r="BQ184" s="157"/>
      <c r="BR184" s="157"/>
      <c r="BS184" s="157"/>
      <c r="BT184" s="157"/>
      <c r="BU184" s="157"/>
      <c r="BV184" s="157"/>
      <c r="BW184" s="157"/>
      <c r="BX184" s="157"/>
      <c r="BY184" s="157"/>
      <c r="BZ184" s="157"/>
      <c r="CA184" s="157"/>
      <c r="CB184" s="157"/>
      <c r="CC184" s="157"/>
      <c r="CD184" s="157"/>
      <c r="CE184" s="157"/>
      <c r="CF184" s="157"/>
      <c r="CG184" s="157"/>
      <c r="CH184" s="157"/>
      <c r="CI184" s="157"/>
      <c r="CJ184" s="157"/>
      <c r="CK184" s="157"/>
      <c r="CL184" s="157"/>
      <c r="CM184" s="157"/>
      <c r="CN184" s="157"/>
      <c r="CO184" s="157"/>
      <c r="CP184" s="157"/>
      <c r="CQ184" s="157"/>
      <c r="CR184" s="157"/>
      <c r="CS184" s="157"/>
      <c r="CT184" s="157"/>
      <c r="CU184" s="157"/>
      <c r="CV184" s="157"/>
      <c r="CW184" s="157"/>
      <c r="CX184" s="157"/>
      <c r="CY184" s="157"/>
      <c r="CZ184" s="157"/>
    </row>
    <row r="185" spans="1:104" ht="12.75">
      <c r="A185" s="196"/>
      <c r="B185" s="196"/>
      <c r="C185" s="196"/>
      <c r="D185" s="196"/>
      <c r="E185" s="196"/>
      <c r="F185" s="196"/>
      <c r="G185" s="196"/>
      <c r="H185" s="196"/>
      <c r="I185" s="196"/>
      <c r="J185" s="196"/>
      <c r="K185" s="196"/>
      <c r="L185" s="196"/>
      <c r="M185" s="196"/>
      <c r="N185" s="196"/>
      <c r="O185" s="196"/>
      <c r="P185" s="196"/>
      <c r="Q185" s="196"/>
      <c r="R185" s="196"/>
      <c r="AA185" s="196"/>
      <c r="AB185" s="196"/>
      <c r="AC185" s="196"/>
      <c r="AD185" s="196"/>
      <c r="AE185" s="196"/>
      <c r="AF185" s="196"/>
      <c r="AG185" s="196"/>
      <c r="AH185" s="196"/>
      <c r="AI185" s="201"/>
      <c r="AJ185" s="201"/>
      <c r="AK185" s="201"/>
      <c r="AL185" s="201"/>
      <c r="AM185" s="201"/>
      <c r="AN185" s="201"/>
      <c r="AO185" s="201"/>
      <c r="AP185" s="201"/>
      <c r="AQ185" s="201"/>
      <c r="AR185" s="201"/>
      <c r="AS185" s="201"/>
      <c r="AT185" s="201"/>
      <c r="AU185" s="201"/>
      <c r="AV185" s="201"/>
      <c r="AW185" s="201"/>
      <c r="AX185" s="201"/>
      <c r="AY185" s="201"/>
      <c r="AZ185" s="201"/>
      <c r="BA185" s="201"/>
      <c r="BB185" s="201"/>
      <c r="BC185" s="201"/>
      <c r="BD185" s="201"/>
      <c r="BE185" s="201"/>
      <c r="BF185" s="201"/>
      <c r="BG185" s="201"/>
      <c r="BH185" s="201"/>
      <c r="BI185" s="201"/>
      <c r="BJ185" s="157"/>
      <c r="BK185" s="157"/>
      <c r="BL185" s="157"/>
      <c r="BM185" s="157"/>
      <c r="BN185" s="157"/>
      <c r="BO185" s="157"/>
      <c r="BP185" s="157"/>
      <c r="BQ185" s="157"/>
      <c r="BR185" s="157"/>
      <c r="BS185" s="157"/>
      <c r="BT185" s="157"/>
      <c r="BU185" s="157"/>
      <c r="BV185" s="157"/>
      <c r="BW185" s="157"/>
      <c r="BX185" s="157"/>
      <c r="BY185" s="157"/>
      <c r="BZ185" s="157"/>
      <c r="CA185" s="157"/>
      <c r="CB185" s="157"/>
      <c r="CC185" s="157"/>
      <c r="CD185" s="157"/>
      <c r="CE185" s="157"/>
      <c r="CF185" s="157"/>
      <c r="CG185" s="157"/>
      <c r="CH185" s="157"/>
      <c r="CI185" s="157"/>
      <c r="CJ185" s="157"/>
      <c r="CK185" s="157"/>
      <c r="CL185" s="157"/>
      <c r="CM185" s="157"/>
      <c r="CN185" s="157"/>
      <c r="CO185" s="157"/>
      <c r="CP185" s="157"/>
      <c r="CQ185" s="157"/>
      <c r="CR185" s="157"/>
      <c r="CS185" s="157"/>
      <c r="CT185" s="157"/>
      <c r="CU185" s="157"/>
      <c r="CV185" s="157"/>
      <c r="CW185" s="157"/>
      <c r="CX185" s="157"/>
      <c r="CY185" s="157"/>
      <c r="CZ185" s="157"/>
    </row>
    <row r="186" spans="1:104" ht="12.75">
      <c r="A186" s="196"/>
      <c r="B186" s="196"/>
      <c r="C186" s="196"/>
      <c r="D186" s="196"/>
      <c r="E186" s="196"/>
      <c r="F186" s="196"/>
      <c r="G186" s="196"/>
      <c r="H186" s="196"/>
      <c r="I186" s="196"/>
      <c r="J186" s="196"/>
      <c r="K186" s="196"/>
      <c r="L186" s="196"/>
      <c r="M186" s="196"/>
      <c r="N186" s="196"/>
      <c r="O186" s="196"/>
      <c r="P186" s="196"/>
      <c r="Q186" s="196"/>
      <c r="R186" s="196"/>
      <c r="AA186" s="196"/>
      <c r="AB186" s="196"/>
      <c r="AC186" s="196"/>
      <c r="AD186" s="196"/>
      <c r="AE186" s="196"/>
      <c r="AF186" s="196"/>
      <c r="AG186" s="196"/>
      <c r="AH186" s="196"/>
      <c r="AI186" s="201"/>
      <c r="AJ186" s="201"/>
      <c r="AK186" s="201"/>
      <c r="AL186" s="201"/>
      <c r="AM186" s="201"/>
      <c r="AN186" s="201"/>
      <c r="AO186" s="201"/>
      <c r="AP186" s="201"/>
      <c r="AQ186" s="201"/>
      <c r="AR186" s="201"/>
      <c r="AS186" s="201"/>
      <c r="AT186" s="201"/>
      <c r="AU186" s="201"/>
      <c r="AV186" s="201"/>
      <c r="AW186" s="201"/>
      <c r="AX186" s="201"/>
      <c r="AY186" s="201"/>
      <c r="AZ186" s="201"/>
      <c r="BA186" s="201"/>
      <c r="BB186" s="201"/>
      <c r="BC186" s="201"/>
      <c r="BD186" s="201"/>
      <c r="BE186" s="201"/>
      <c r="BF186" s="201"/>
      <c r="BG186" s="201"/>
      <c r="BH186" s="201"/>
      <c r="BI186" s="201"/>
      <c r="BJ186" s="157"/>
      <c r="BK186" s="157"/>
      <c r="BL186" s="157"/>
      <c r="BM186" s="157"/>
      <c r="BN186" s="157"/>
      <c r="BO186" s="157"/>
      <c r="BP186" s="157"/>
      <c r="BQ186" s="157"/>
      <c r="BR186" s="157"/>
      <c r="BS186" s="157"/>
      <c r="BT186" s="157"/>
      <c r="BU186" s="157"/>
      <c r="BV186" s="157"/>
      <c r="BW186" s="157"/>
      <c r="BX186" s="157"/>
      <c r="BY186" s="157"/>
      <c r="BZ186" s="157"/>
      <c r="CA186" s="157"/>
      <c r="CB186" s="157"/>
      <c r="CC186" s="157"/>
      <c r="CD186" s="157"/>
      <c r="CE186" s="157"/>
      <c r="CF186" s="157"/>
      <c r="CG186" s="157"/>
      <c r="CH186" s="157"/>
      <c r="CI186" s="157"/>
      <c r="CJ186" s="157"/>
      <c r="CK186" s="157"/>
      <c r="CL186" s="157"/>
      <c r="CM186" s="157"/>
      <c r="CN186" s="157"/>
      <c r="CO186" s="157"/>
      <c r="CP186" s="157"/>
      <c r="CQ186" s="157"/>
      <c r="CR186" s="157"/>
      <c r="CS186" s="157"/>
      <c r="CT186" s="157"/>
      <c r="CU186" s="157"/>
      <c r="CV186" s="157"/>
      <c r="CW186" s="157"/>
      <c r="CX186" s="157"/>
      <c r="CY186" s="157"/>
      <c r="CZ186" s="157"/>
    </row>
    <row r="187" spans="1:104" ht="12.75">
      <c r="A187" s="196"/>
      <c r="B187" s="196"/>
      <c r="C187" s="196"/>
      <c r="D187" s="196"/>
      <c r="E187" s="196"/>
      <c r="F187" s="196"/>
      <c r="G187" s="196"/>
      <c r="H187" s="196"/>
      <c r="I187" s="196"/>
      <c r="J187" s="196"/>
      <c r="K187" s="196"/>
      <c r="L187" s="196"/>
      <c r="M187" s="196"/>
      <c r="N187" s="196"/>
      <c r="O187" s="196"/>
      <c r="P187" s="196"/>
      <c r="Q187" s="196"/>
      <c r="R187" s="196"/>
      <c r="AA187" s="196"/>
      <c r="AB187" s="196"/>
      <c r="AC187" s="196"/>
      <c r="AD187" s="196"/>
      <c r="AE187" s="196"/>
      <c r="AF187" s="196"/>
      <c r="AG187" s="196"/>
      <c r="AH187" s="196"/>
      <c r="AI187" s="201"/>
      <c r="AJ187" s="201"/>
      <c r="AK187" s="201"/>
      <c r="AL187" s="201"/>
      <c r="AM187" s="201"/>
      <c r="AN187" s="201"/>
      <c r="AO187" s="201"/>
      <c r="AP187" s="201"/>
      <c r="AQ187" s="201"/>
      <c r="AR187" s="201"/>
      <c r="AS187" s="201"/>
      <c r="AT187" s="201"/>
      <c r="AU187" s="201"/>
      <c r="AV187" s="201"/>
      <c r="AW187" s="201"/>
      <c r="AX187" s="201"/>
      <c r="AY187" s="201"/>
      <c r="AZ187" s="201"/>
      <c r="BA187" s="201"/>
      <c r="BB187" s="201"/>
      <c r="BC187" s="201"/>
      <c r="BD187" s="201"/>
      <c r="BE187" s="201"/>
      <c r="BF187" s="201"/>
      <c r="BG187" s="201"/>
      <c r="BH187" s="201"/>
      <c r="BI187" s="201"/>
      <c r="BJ187" s="157"/>
      <c r="BK187" s="157"/>
      <c r="BL187" s="157"/>
      <c r="BM187" s="157"/>
      <c r="BN187" s="157"/>
      <c r="BO187" s="157"/>
      <c r="BP187" s="157"/>
      <c r="BQ187" s="157"/>
      <c r="BR187" s="157"/>
      <c r="BS187" s="157"/>
      <c r="BT187" s="157"/>
      <c r="BU187" s="157"/>
      <c r="BV187" s="157"/>
      <c r="BW187" s="157"/>
      <c r="BX187" s="157"/>
      <c r="BY187" s="157"/>
      <c r="BZ187" s="157"/>
      <c r="CA187" s="157"/>
      <c r="CB187" s="157"/>
      <c r="CC187" s="157"/>
      <c r="CD187" s="157"/>
      <c r="CE187" s="157"/>
      <c r="CF187" s="157"/>
      <c r="CG187" s="157"/>
      <c r="CH187" s="157"/>
      <c r="CI187" s="157"/>
      <c r="CJ187" s="157"/>
      <c r="CK187" s="157"/>
      <c r="CL187" s="157"/>
      <c r="CM187" s="157"/>
      <c r="CN187" s="157"/>
      <c r="CO187" s="157"/>
      <c r="CP187" s="157"/>
      <c r="CQ187" s="157"/>
      <c r="CR187" s="157"/>
      <c r="CS187" s="157"/>
      <c r="CT187" s="157"/>
      <c r="CU187" s="157"/>
      <c r="CV187" s="157"/>
      <c r="CW187" s="157"/>
      <c r="CX187" s="157"/>
      <c r="CY187" s="157"/>
      <c r="CZ187" s="157"/>
    </row>
    <row r="188" spans="1:104" ht="12.75">
      <c r="A188" s="196"/>
      <c r="B188" s="196"/>
      <c r="C188" s="196"/>
      <c r="D188" s="196"/>
      <c r="E188" s="196"/>
      <c r="F188" s="196"/>
      <c r="G188" s="196"/>
      <c r="H188" s="196"/>
      <c r="I188" s="196"/>
      <c r="J188" s="196"/>
      <c r="K188" s="196"/>
      <c r="L188" s="196"/>
      <c r="M188" s="196"/>
      <c r="N188" s="196"/>
      <c r="O188" s="196"/>
      <c r="P188" s="196"/>
      <c r="Q188" s="196"/>
      <c r="R188" s="196"/>
      <c r="AA188" s="196"/>
      <c r="AB188" s="196"/>
      <c r="AC188" s="196"/>
      <c r="AD188" s="196"/>
      <c r="AE188" s="196"/>
      <c r="AF188" s="196"/>
      <c r="AG188" s="196"/>
      <c r="AH188" s="196"/>
      <c r="AI188" s="201"/>
      <c r="AJ188" s="201"/>
      <c r="AK188" s="201"/>
      <c r="AL188" s="201"/>
      <c r="AM188" s="201"/>
      <c r="AN188" s="201"/>
      <c r="AO188" s="201"/>
      <c r="AP188" s="201"/>
      <c r="AQ188" s="201"/>
      <c r="AR188" s="201"/>
      <c r="AS188" s="201"/>
      <c r="AT188" s="201"/>
      <c r="AU188" s="201"/>
      <c r="AV188" s="201"/>
      <c r="AW188" s="201"/>
      <c r="AX188" s="201"/>
      <c r="AY188" s="201"/>
      <c r="AZ188" s="201"/>
      <c r="BA188" s="201"/>
      <c r="BB188" s="201"/>
      <c r="BC188" s="201"/>
      <c r="BD188" s="201"/>
      <c r="BE188" s="201"/>
      <c r="BF188" s="201"/>
      <c r="BG188" s="201"/>
      <c r="BH188" s="201"/>
      <c r="BI188" s="201"/>
      <c r="BJ188" s="157"/>
      <c r="BK188" s="157"/>
      <c r="BL188" s="157"/>
      <c r="BM188" s="157"/>
      <c r="BN188" s="157"/>
      <c r="BO188" s="157"/>
      <c r="BP188" s="157"/>
      <c r="BQ188" s="157"/>
      <c r="BR188" s="157"/>
      <c r="BS188" s="157"/>
      <c r="BT188" s="157"/>
      <c r="BU188" s="157"/>
      <c r="BV188" s="157"/>
      <c r="BW188" s="157"/>
      <c r="BX188" s="157"/>
      <c r="BY188" s="157"/>
      <c r="BZ188" s="157"/>
      <c r="CA188" s="157"/>
      <c r="CB188" s="157"/>
      <c r="CC188" s="157"/>
      <c r="CD188" s="157"/>
      <c r="CE188" s="157"/>
      <c r="CF188" s="157"/>
      <c r="CG188" s="157"/>
      <c r="CH188" s="157"/>
      <c r="CI188" s="157"/>
      <c r="CJ188" s="157"/>
      <c r="CK188" s="157"/>
      <c r="CL188" s="157"/>
      <c r="CM188" s="157"/>
      <c r="CN188" s="157"/>
      <c r="CO188" s="157"/>
      <c r="CP188" s="157"/>
      <c r="CQ188" s="157"/>
      <c r="CR188" s="157"/>
      <c r="CS188" s="157"/>
      <c r="CT188" s="157"/>
      <c r="CU188" s="157"/>
      <c r="CV188" s="157"/>
      <c r="CW188" s="157"/>
      <c r="CX188" s="157"/>
      <c r="CY188" s="157"/>
      <c r="CZ188" s="157"/>
    </row>
    <row r="189" spans="1:104" ht="12.75">
      <c r="A189" s="196"/>
      <c r="B189" s="196"/>
      <c r="C189" s="196"/>
      <c r="D189" s="196"/>
      <c r="E189" s="196"/>
      <c r="F189" s="196"/>
      <c r="G189" s="196"/>
      <c r="H189" s="196"/>
      <c r="I189" s="196"/>
      <c r="J189" s="196"/>
      <c r="K189" s="196"/>
      <c r="L189" s="196"/>
      <c r="M189" s="196"/>
      <c r="N189" s="196"/>
      <c r="O189" s="196"/>
      <c r="P189" s="196"/>
      <c r="Q189" s="196"/>
      <c r="R189" s="196"/>
      <c r="AA189" s="196"/>
      <c r="AB189" s="196"/>
      <c r="AC189" s="196"/>
      <c r="AD189" s="196"/>
      <c r="AE189" s="196"/>
      <c r="AF189" s="196"/>
      <c r="AG189" s="196"/>
      <c r="AH189" s="196"/>
      <c r="AI189" s="201"/>
      <c r="AJ189" s="201"/>
      <c r="AK189" s="201"/>
      <c r="AL189" s="201"/>
      <c r="AM189" s="201"/>
      <c r="AN189" s="201"/>
      <c r="AO189" s="201"/>
      <c r="AP189" s="201"/>
      <c r="AQ189" s="201"/>
      <c r="AR189" s="201"/>
      <c r="AS189" s="201"/>
      <c r="AT189" s="201"/>
      <c r="AU189" s="201"/>
      <c r="AV189" s="201"/>
      <c r="AW189" s="201"/>
      <c r="AX189" s="201"/>
      <c r="AY189" s="201"/>
      <c r="AZ189" s="201"/>
      <c r="BA189" s="201"/>
      <c r="BB189" s="201"/>
      <c r="BC189" s="201"/>
      <c r="BD189" s="201"/>
      <c r="BE189" s="201"/>
      <c r="BF189" s="201"/>
      <c r="BG189" s="201"/>
      <c r="BH189" s="201"/>
      <c r="BI189" s="201"/>
      <c r="BJ189" s="157"/>
      <c r="BK189" s="157"/>
      <c r="BL189" s="157"/>
      <c r="BM189" s="157"/>
      <c r="BN189" s="157"/>
      <c r="BO189" s="157"/>
      <c r="BP189" s="157"/>
      <c r="BQ189" s="157"/>
      <c r="BR189" s="157"/>
      <c r="BS189" s="157"/>
      <c r="BT189" s="157"/>
      <c r="BU189" s="157"/>
      <c r="BV189" s="157"/>
      <c r="BW189" s="157"/>
      <c r="BX189" s="157"/>
      <c r="BY189" s="157"/>
      <c r="BZ189" s="157"/>
      <c r="CA189" s="157"/>
      <c r="CB189" s="157"/>
      <c r="CC189" s="157"/>
      <c r="CD189" s="157"/>
      <c r="CE189" s="157"/>
      <c r="CF189" s="157"/>
      <c r="CG189" s="157"/>
      <c r="CH189" s="157"/>
      <c r="CI189" s="157"/>
      <c r="CJ189" s="157"/>
      <c r="CK189" s="157"/>
      <c r="CL189" s="157"/>
      <c r="CM189" s="157"/>
      <c r="CN189" s="157"/>
      <c r="CO189" s="157"/>
      <c r="CP189" s="157"/>
      <c r="CQ189" s="157"/>
      <c r="CR189" s="157"/>
      <c r="CS189" s="157"/>
      <c r="CT189" s="157"/>
      <c r="CU189" s="157"/>
      <c r="CV189" s="157"/>
      <c r="CW189" s="157"/>
      <c r="CX189" s="157"/>
      <c r="CY189" s="157"/>
      <c r="CZ189" s="157"/>
    </row>
    <row r="190" spans="1:104" ht="12.75">
      <c r="A190" s="196"/>
      <c r="B190" s="196"/>
      <c r="C190" s="196"/>
      <c r="D190" s="196"/>
      <c r="E190" s="196"/>
      <c r="F190" s="196"/>
      <c r="G190" s="196"/>
      <c r="H190" s="196"/>
      <c r="I190" s="196"/>
      <c r="J190" s="196"/>
      <c r="K190" s="196"/>
      <c r="L190" s="196"/>
      <c r="M190" s="196"/>
      <c r="N190" s="196"/>
      <c r="O190" s="196"/>
      <c r="P190" s="196"/>
      <c r="Q190" s="196"/>
      <c r="R190" s="196"/>
      <c r="AA190" s="196"/>
      <c r="AB190" s="196"/>
      <c r="AC190" s="196"/>
      <c r="AD190" s="196"/>
      <c r="AE190" s="196"/>
      <c r="AF190" s="196"/>
      <c r="AG190" s="196"/>
      <c r="AH190" s="196"/>
      <c r="AI190" s="201"/>
      <c r="AJ190" s="201"/>
      <c r="AK190" s="201"/>
      <c r="AL190" s="201"/>
      <c r="AM190" s="201"/>
      <c r="AN190" s="201"/>
      <c r="AO190" s="201"/>
      <c r="AP190" s="201"/>
      <c r="AQ190" s="201"/>
      <c r="AR190" s="201"/>
      <c r="AS190" s="201"/>
      <c r="AT190" s="201"/>
      <c r="AU190" s="201"/>
      <c r="AV190" s="201"/>
      <c r="AW190" s="201"/>
      <c r="AX190" s="201"/>
      <c r="AY190" s="201"/>
      <c r="AZ190" s="201"/>
      <c r="BA190" s="201"/>
      <c r="BB190" s="201"/>
      <c r="BC190" s="201"/>
      <c r="BD190" s="201"/>
      <c r="BE190" s="201"/>
      <c r="BF190" s="201"/>
      <c r="BG190" s="201"/>
      <c r="BH190" s="201"/>
      <c r="BI190" s="201"/>
      <c r="BJ190" s="157"/>
      <c r="BK190" s="157"/>
      <c r="BL190" s="157"/>
      <c r="BM190" s="157"/>
      <c r="BN190" s="157"/>
      <c r="BO190" s="157"/>
      <c r="BP190" s="157"/>
      <c r="BQ190" s="157"/>
      <c r="BR190" s="157"/>
      <c r="BS190" s="157"/>
      <c r="BT190" s="157"/>
      <c r="BU190" s="157"/>
      <c r="BV190" s="157"/>
      <c r="BW190" s="157"/>
      <c r="BX190" s="157"/>
      <c r="BY190" s="157"/>
      <c r="BZ190" s="157"/>
      <c r="CA190" s="157"/>
      <c r="CB190" s="157"/>
      <c r="CC190" s="157"/>
      <c r="CD190" s="157"/>
      <c r="CE190" s="157"/>
      <c r="CF190" s="157"/>
      <c r="CG190" s="157"/>
      <c r="CH190" s="157"/>
      <c r="CI190" s="157"/>
      <c r="CJ190" s="157"/>
      <c r="CK190" s="157"/>
      <c r="CL190" s="157"/>
      <c r="CM190" s="157"/>
      <c r="CN190" s="157"/>
      <c r="CO190" s="157"/>
      <c r="CP190" s="157"/>
      <c r="CQ190" s="157"/>
      <c r="CR190" s="157"/>
      <c r="CS190" s="157"/>
      <c r="CT190" s="157"/>
      <c r="CU190" s="157"/>
      <c r="CV190" s="157"/>
      <c r="CW190" s="157"/>
      <c r="CX190" s="157"/>
      <c r="CY190" s="157"/>
      <c r="CZ190" s="157"/>
    </row>
    <row r="191" spans="1:104" ht="12.75">
      <c r="A191" s="196"/>
      <c r="B191" s="196"/>
      <c r="C191" s="196"/>
      <c r="D191" s="196"/>
      <c r="E191" s="196"/>
      <c r="F191" s="196"/>
      <c r="G191" s="196"/>
      <c r="H191" s="196"/>
      <c r="I191" s="196"/>
      <c r="J191" s="196"/>
      <c r="K191" s="196"/>
      <c r="L191" s="196"/>
      <c r="M191" s="196"/>
      <c r="N191" s="196"/>
      <c r="O191" s="196"/>
      <c r="P191" s="196"/>
      <c r="Q191" s="196"/>
      <c r="R191" s="196"/>
      <c r="AA191" s="196"/>
      <c r="AB191" s="196"/>
      <c r="AC191" s="196"/>
      <c r="AD191" s="196"/>
      <c r="AE191" s="196"/>
      <c r="AF191" s="196"/>
      <c r="AG191" s="196"/>
      <c r="AH191" s="196"/>
      <c r="AI191" s="201"/>
      <c r="AJ191" s="201"/>
      <c r="AK191" s="201"/>
      <c r="AL191" s="201"/>
      <c r="AM191" s="201"/>
      <c r="AN191" s="201"/>
      <c r="AO191" s="201"/>
      <c r="AP191" s="201"/>
      <c r="AQ191" s="201"/>
      <c r="AR191" s="201"/>
      <c r="AS191" s="201"/>
      <c r="AT191" s="201"/>
      <c r="AU191" s="201"/>
      <c r="AV191" s="201"/>
      <c r="AW191" s="201"/>
      <c r="AX191" s="201"/>
      <c r="AY191" s="201"/>
      <c r="AZ191" s="201"/>
      <c r="BA191" s="201"/>
      <c r="BB191" s="201"/>
      <c r="BC191" s="201"/>
      <c r="BD191" s="201"/>
      <c r="BE191" s="201"/>
      <c r="BF191" s="201"/>
      <c r="BG191" s="201"/>
      <c r="BH191" s="201"/>
      <c r="BI191" s="201"/>
      <c r="BJ191" s="157"/>
      <c r="BK191" s="157"/>
      <c r="BL191" s="157"/>
      <c r="BM191" s="157"/>
      <c r="BN191" s="157"/>
      <c r="BO191" s="157"/>
      <c r="BP191" s="157"/>
      <c r="BQ191" s="157"/>
      <c r="BR191" s="157"/>
      <c r="BS191" s="157"/>
      <c r="BT191" s="157"/>
      <c r="BU191" s="157"/>
      <c r="BV191" s="157"/>
      <c r="BW191" s="157"/>
      <c r="BX191" s="157"/>
      <c r="BY191" s="157"/>
      <c r="BZ191" s="157"/>
      <c r="CA191" s="157"/>
      <c r="CB191" s="157"/>
      <c r="CC191" s="157"/>
      <c r="CD191" s="157"/>
      <c r="CE191" s="157"/>
      <c r="CF191" s="157"/>
      <c r="CG191" s="157"/>
      <c r="CH191" s="157"/>
      <c r="CI191" s="157"/>
      <c r="CJ191" s="157"/>
      <c r="CK191" s="157"/>
      <c r="CL191" s="157"/>
      <c r="CM191" s="157"/>
      <c r="CN191" s="157"/>
      <c r="CO191" s="157"/>
      <c r="CP191" s="157"/>
      <c r="CQ191" s="157"/>
      <c r="CR191" s="157"/>
      <c r="CS191" s="157"/>
      <c r="CT191" s="157"/>
      <c r="CU191" s="157"/>
      <c r="CV191" s="157"/>
      <c r="CW191" s="157"/>
      <c r="CX191" s="157"/>
      <c r="CY191" s="157"/>
      <c r="CZ191" s="157"/>
    </row>
    <row r="192" spans="1:104" ht="12.75">
      <c r="A192" s="196"/>
      <c r="B192" s="196"/>
      <c r="C192" s="196"/>
      <c r="D192" s="196"/>
      <c r="E192" s="196"/>
      <c r="F192" s="196"/>
      <c r="G192" s="196"/>
      <c r="H192" s="196"/>
      <c r="I192" s="196"/>
      <c r="J192" s="196"/>
      <c r="K192" s="196"/>
      <c r="L192" s="196"/>
      <c r="M192" s="196"/>
      <c r="N192" s="196"/>
      <c r="O192" s="196"/>
      <c r="P192" s="196"/>
      <c r="Q192" s="196"/>
      <c r="R192" s="196"/>
      <c r="AA192" s="196"/>
      <c r="AB192" s="196"/>
      <c r="AC192" s="196"/>
      <c r="AD192" s="196"/>
      <c r="AE192" s="196"/>
      <c r="AF192" s="196"/>
      <c r="AG192" s="196"/>
      <c r="AH192" s="196"/>
      <c r="AI192" s="201"/>
      <c r="AJ192" s="201"/>
      <c r="AK192" s="201"/>
      <c r="AL192" s="201"/>
      <c r="AM192" s="201"/>
      <c r="AN192" s="201"/>
      <c r="AO192" s="201"/>
      <c r="AP192" s="201"/>
      <c r="AQ192" s="201"/>
      <c r="AR192" s="201"/>
      <c r="AS192" s="201"/>
      <c r="AT192" s="201"/>
      <c r="AU192" s="201"/>
      <c r="AV192" s="201"/>
      <c r="AW192" s="201"/>
      <c r="AX192" s="201"/>
      <c r="AY192" s="201"/>
      <c r="AZ192" s="201"/>
      <c r="BA192" s="201"/>
      <c r="BB192" s="201"/>
      <c r="BC192" s="201"/>
      <c r="BD192" s="201"/>
      <c r="BE192" s="201"/>
      <c r="BF192" s="201"/>
      <c r="BG192" s="201"/>
      <c r="BH192" s="201"/>
      <c r="BI192" s="201"/>
      <c r="BJ192" s="157"/>
      <c r="BK192" s="157"/>
      <c r="BL192" s="157"/>
      <c r="BM192" s="157"/>
      <c r="BN192" s="157"/>
      <c r="BO192" s="157"/>
      <c r="BP192" s="157"/>
      <c r="BQ192" s="157"/>
      <c r="BR192" s="157"/>
      <c r="BS192" s="157"/>
      <c r="BT192" s="157"/>
      <c r="BU192" s="157"/>
      <c r="BV192" s="157"/>
      <c r="BW192" s="157"/>
      <c r="BX192" s="157"/>
      <c r="BY192" s="157"/>
      <c r="BZ192" s="157"/>
      <c r="CA192" s="157"/>
      <c r="CB192" s="157"/>
      <c r="CC192" s="157"/>
      <c r="CD192" s="157"/>
      <c r="CE192" s="157"/>
      <c r="CF192" s="157"/>
      <c r="CG192" s="157"/>
      <c r="CH192" s="157"/>
      <c r="CI192" s="157"/>
      <c r="CJ192" s="157"/>
      <c r="CK192" s="157"/>
      <c r="CL192" s="157"/>
      <c r="CM192" s="157"/>
      <c r="CN192" s="157"/>
      <c r="CO192" s="157"/>
      <c r="CP192" s="157"/>
      <c r="CQ192" s="157"/>
      <c r="CR192" s="157"/>
      <c r="CS192" s="157"/>
      <c r="CT192" s="157"/>
      <c r="CU192" s="157"/>
      <c r="CV192" s="157"/>
      <c r="CW192" s="157"/>
      <c r="CX192" s="157"/>
      <c r="CY192" s="157"/>
      <c r="CZ192" s="157"/>
    </row>
    <row r="193" spans="1:104" ht="12.75">
      <c r="A193" s="196"/>
      <c r="B193" s="196"/>
      <c r="C193" s="196"/>
      <c r="D193" s="196"/>
      <c r="E193" s="196"/>
      <c r="F193" s="196"/>
      <c r="G193" s="196"/>
      <c r="H193" s="196"/>
      <c r="I193" s="196"/>
      <c r="J193" s="196"/>
      <c r="K193" s="196"/>
      <c r="L193" s="196"/>
      <c r="M193" s="196"/>
      <c r="N193" s="196"/>
      <c r="O193" s="196"/>
      <c r="P193" s="196"/>
      <c r="Q193" s="196"/>
      <c r="R193" s="196"/>
      <c r="AA193" s="196"/>
      <c r="AB193" s="196"/>
      <c r="AC193" s="196"/>
      <c r="AD193" s="196"/>
      <c r="AE193" s="196"/>
      <c r="AF193" s="196"/>
      <c r="AG193" s="196"/>
      <c r="AH193" s="196"/>
      <c r="AI193" s="201"/>
      <c r="AJ193" s="201"/>
      <c r="AK193" s="201"/>
      <c r="AL193" s="201"/>
      <c r="AM193" s="201"/>
      <c r="AN193" s="201"/>
      <c r="AO193" s="201"/>
      <c r="AP193" s="201"/>
      <c r="AQ193" s="201"/>
      <c r="AR193" s="201"/>
      <c r="AS193" s="201"/>
      <c r="AT193" s="201"/>
      <c r="AU193" s="201"/>
      <c r="AV193" s="201"/>
      <c r="AW193" s="201"/>
      <c r="AX193" s="201"/>
      <c r="AY193" s="201"/>
      <c r="AZ193" s="201"/>
      <c r="BA193" s="201"/>
      <c r="BB193" s="201"/>
      <c r="BC193" s="201"/>
      <c r="BD193" s="201"/>
      <c r="BE193" s="201"/>
      <c r="BF193" s="201"/>
      <c r="BG193" s="201"/>
      <c r="BH193" s="201"/>
      <c r="BI193" s="201"/>
      <c r="BJ193" s="157"/>
      <c r="BK193" s="157"/>
      <c r="BL193" s="157"/>
      <c r="BM193" s="157"/>
      <c r="BN193" s="157"/>
      <c r="BO193" s="157"/>
      <c r="BP193" s="157"/>
      <c r="BQ193" s="157"/>
      <c r="BR193" s="157"/>
      <c r="BS193" s="157"/>
      <c r="BT193" s="157"/>
      <c r="BU193" s="157"/>
      <c r="BV193" s="157"/>
      <c r="BW193" s="157"/>
      <c r="BX193" s="157"/>
      <c r="BY193" s="157"/>
      <c r="BZ193" s="157"/>
      <c r="CA193" s="157"/>
      <c r="CB193" s="157"/>
      <c r="CC193" s="157"/>
      <c r="CD193" s="157"/>
      <c r="CE193" s="157"/>
      <c r="CF193" s="157"/>
      <c r="CG193" s="157"/>
      <c r="CH193" s="157"/>
      <c r="CI193" s="157"/>
      <c r="CJ193" s="157"/>
      <c r="CK193" s="157"/>
      <c r="CL193" s="157"/>
      <c r="CM193" s="157"/>
      <c r="CN193" s="157"/>
      <c r="CO193" s="157"/>
      <c r="CP193" s="157"/>
      <c r="CQ193" s="157"/>
      <c r="CR193" s="157"/>
      <c r="CS193" s="157"/>
      <c r="CT193" s="157"/>
      <c r="CU193" s="157"/>
      <c r="CV193" s="157"/>
      <c r="CW193" s="157"/>
      <c r="CX193" s="157"/>
      <c r="CY193" s="157"/>
      <c r="CZ193" s="157"/>
    </row>
    <row r="194" spans="1:104" ht="12.75">
      <c r="A194" s="196"/>
      <c r="B194" s="196"/>
      <c r="C194" s="196"/>
      <c r="D194" s="196"/>
      <c r="E194" s="196"/>
      <c r="F194" s="196"/>
      <c r="G194" s="196"/>
      <c r="H194" s="196"/>
      <c r="I194" s="196"/>
      <c r="J194" s="196"/>
      <c r="K194" s="196"/>
      <c r="L194" s="196"/>
      <c r="M194" s="196"/>
      <c r="N194" s="196"/>
      <c r="O194" s="196"/>
      <c r="P194" s="196"/>
      <c r="Q194" s="196"/>
      <c r="R194" s="196"/>
      <c r="AA194" s="196"/>
      <c r="AB194" s="196"/>
      <c r="AC194" s="196"/>
      <c r="AD194" s="196"/>
      <c r="AE194" s="196"/>
      <c r="AF194" s="196"/>
      <c r="AG194" s="196"/>
      <c r="AH194" s="196"/>
      <c r="AI194" s="201"/>
      <c r="AJ194" s="201"/>
      <c r="AK194" s="201"/>
      <c r="AL194" s="201"/>
      <c r="AM194" s="201"/>
      <c r="AN194" s="201"/>
      <c r="AO194" s="201"/>
      <c r="AP194" s="201"/>
      <c r="AQ194" s="201"/>
      <c r="AR194" s="201"/>
      <c r="AS194" s="201"/>
      <c r="AT194" s="201"/>
      <c r="AU194" s="201"/>
      <c r="AV194" s="201"/>
      <c r="AW194" s="201"/>
      <c r="AX194" s="201"/>
      <c r="AY194" s="201"/>
      <c r="AZ194" s="201"/>
      <c r="BA194" s="201"/>
      <c r="BB194" s="201"/>
      <c r="BC194" s="201"/>
      <c r="BD194" s="201"/>
      <c r="BE194" s="201"/>
      <c r="BF194" s="201"/>
      <c r="BG194" s="201"/>
      <c r="BH194" s="201"/>
      <c r="BI194" s="201"/>
      <c r="BJ194" s="157"/>
      <c r="BK194" s="157"/>
      <c r="BL194" s="157"/>
      <c r="BM194" s="157"/>
      <c r="BN194" s="157"/>
      <c r="BO194" s="157"/>
      <c r="BP194" s="157"/>
      <c r="BQ194" s="157"/>
      <c r="BR194" s="157"/>
      <c r="BS194" s="157"/>
      <c r="BT194" s="157"/>
      <c r="BU194" s="157"/>
      <c r="BV194" s="157"/>
      <c r="BW194" s="157"/>
      <c r="BX194" s="157"/>
      <c r="BY194" s="157"/>
      <c r="BZ194" s="157"/>
      <c r="CA194" s="157"/>
      <c r="CB194" s="157"/>
      <c r="CC194" s="157"/>
      <c r="CD194" s="157"/>
      <c r="CE194" s="157"/>
      <c r="CF194" s="157"/>
      <c r="CG194" s="157"/>
      <c r="CH194" s="157"/>
      <c r="CI194" s="157"/>
      <c r="CJ194" s="157"/>
      <c r="CK194" s="157"/>
      <c r="CL194" s="157"/>
      <c r="CM194" s="157"/>
      <c r="CN194" s="157"/>
      <c r="CO194" s="157"/>
      <c r="CP194" s="157"/>
      <c r="CQ194" s="157"/>
      <c r="CR194" s="157"/>
      <c r="CS194" s="157"/>
      <c r="CT194" s="157"/>
      <c r="CU194" s="157"/>
      <c r="CV194" s="157"/>
      <c r="CW194" s="157"/>
      <c r="CX194" s="157"/>
      <c r="CY194" s="157"/>
      <c r="CZ194" s="157"/>
    </row>
    <row r="195" spans="1:104" ht="12.75">
      <c r="A195" s="196"/>
      <c r="B195" s="196"/>
      <c r="C195" s="196"/>
      <c r="D195" s="196"/>
      <c r="E195" s="196"/>
      <c r="F195" s="196"/>
      <c r="G195" s="196"/>
      <c r="H195" s="196"/>
      <c r="I195" s="196"/>
      <c r="J195" s="196"/>
      <c r="K195" s="196"/>
      <c r="L195" s="196"/>
      <c r="M195" s="196"/>
      <c r="N195" s="196"/>
      <c r="O195" s="196"/>
      <c r="P195" s="196"/>
      <c r="Q195" s="196"/>
      <c r="R195" s="196"/>
      <c r="AA195" s="196"/>
      <c r="AB195" s="196"/>
      <c r="AC195" s="196"/>
      <c r="AD195" s="196"/>
      <c r="AE195" s="196"/>
      <c r="AF195" s="196"/>
      <c r="AG195" s="196"/>
      <c r="AH195" s="196"/>
      <c r="AI195" s="201"/>
      <c r="AJ195" s="201"/>
      <c r="AK195" s="201"/>
      <c r="AL195" s="201"/>
      <c r="AM195" s="201"/>
      <c r="AN195" s="201"/>
      <c r="AO195" s="201"/>
      <c r="AP195" s="201"/>
      <c r="AQ195" s="201"/>
      <c r="AR195" s="201"/>
      <c r="AS195" s="201"/>
      <c r="AT195" s="201"/>
      <c r="AU195" s="201"/>
      <c r="AV195" s="201"/>
      <c r="AW195" s="201"/>
      <c r="AX195" s="201"/>
      <c r="AY195" s="201"/>
      <c r="AZ195" s="201"/>
      <c r="BA195" s="201"/>
      <c r="BB195" s="201"/>
      <c r="BC195" s="201"/>
      <c r="BD195" s="201"/>
      <c r="BE195" s="201"/>
      <c r="BF195" s="201"/>
      <c r="BG195" s="201"/>
      <c r="BH195" s="201"/>
      <c r="BI195" s="201"/>
      <c r="BJ195" s="157"/>
      <c r="BK195" s="157"/>
      <c r="BL195" s="157"/>
      <c r="BM195" s="157"/>
      <c r="BN195" s="157"/>
      <c r="BO195" s="157"/>
      <c r="BP195" s="157"/>
      <c r="BQ195" s="157"/>
      <c r="BR195" s="157"/>
      <c r="BS195" s="157"/>
      <c r="BT195" s="157"/>
      <c r="BU195" s="157"/>
      <c r="BV195" s="157"/>
      <c r="BW195" s="157"/>
      <c r="BX195" s="157"/>
      <c r="BY195" s="157"/>
      <c r="BZ195" s="157"/>
      <c r="CA195" s="157"/>
      <c r="CB195" s="157"/>
      <c r="CC195" s="157"/>
      <c r="CD195" s="157"/>
      <c r="CE195" s="157"/>
      <c r="CF195" s="157"/>
      <c r="CG195" s="157"/>
      <c r="CH195" s="157"/>
      <c r="CI195" s="157"/>
      <c r="CJ195" s="157"/>
      <c r="CK195" s="157"/>
      <c r="CL195" s="157"/>
      <c r="CM195" s="157"/>
      <c r="CN195" s="157"/>
      <c r="CO195" s="157"/>
      <c r="CP195" s="157"/>
      <c r="CQ195" s="157"/>
      <c r="CR195" s="157"/>
      <c r="CS195" s="157"/>
      <c r="CT195" s="157"/>
      <c r="CU195" s="157"/>
      <c r="CV195" s="157"/>
      <c r="CW195" s="157"/>
      <c r="CX195" s="157"/>
      <c r="CY195" s="157"/>
      <c r="CZ195" s="157"/>
    </row>
    <row r="196" spans="1:104" ht="12.75">
      <c r="A196" s="196"/>
      <c r="B196" s="196"/>
      <c r="C196" s="196"/>
      <c r="D196" s="196"/>
      <c r="E196" s="196"/>
      <c r="F196" s="196"/>
      <c r="G196" s="196"/>
      <c r="H196" s="196"/>
      <c r="I196" s="196"/>
      <c r="J196" s="196"/>
      <c r="K196" s="196"/>
      <c r="L196" s="196"/>
      <c r="M196" s="196"/>
      <c r="N196" s="196"/>
      <c r="O196" s="196"/>
      <c r="P196" s="196"/>
      <c r="Q196" s="196"/>
      <c r="R196" s="196"/>
      <c r="AA196" s="196"/>
      <c r="AB196" s="196"/>
      <c r="AC196" s="196"/>
      <c r="AD196" s="196"/>
      <c r="AE196" s="196"/>
      <c r="AF196" s="196"/>
      <c r="AG196" s="196"/>
      <c r="AH196" s="196"/>
      <c r="AI196" s="201"/>
      <c r="AJ196" s="201"/>
      <c r="AK196" s="201"/>
      <c r="AL196" s="201"/>
      <c r="AM196" s="201"/>
      <c r="AN196" s="201"/>
      <c r="AO196" s="201"/>
      <c r="AP196" s="201"/>
      <c r="AQ196" s="201"/>
      <c r="AR196" s="201"/>
      <c r="AS196" s="201"/>
      <c r="AT196" s="201"/>
      <c r="AU196" s="201"/>
      <c r="AV196" s="201"/>
      <c r="AW196" s="201"/>
      <c r="AX196" s="201"/>
      <c r="AY196" s="201"/>
      <c r="AZ196" s="201"/>
      <c r="BA196" s="201"/>
      <c r="BB196" s="201"/>
      <c r="BC196" s="201"/>
      <c r="BD196" s="201"/>
      <c r="BE196" s="201"/>
      <c r="BF196" s="201"/>
      <c r="BG196" s="201"/>
      <c r="BH196" s="201"/>
      <c r="BI196" s="201"/>
      <c r="BJ196" s="157"/>
      <c r="BK196" s="157"/>
      <c r="BL196" s="157"/>
      <c r="BM196" s="157"/>
      <c r="BN196" s="157"/>
      <c r="BO196" s="157"/>
      <c r="BP196" s="157"/>
      <c r="BQ196" s="157"/>
      <c r="BR196" s="157"/>
      <c r="BS196" s="157"/>
      <c r="BT196" s="157"/>
      <c r="BU196" s="157"/>
      <c r="BV196" s="157"/>
      <c r="BW196" s="157"/>
      <c r="BX196" s="157"/>
      <c r="BY196" s="157"/>
      <c r="BZ196" s="157"/>
      <c r="CA196" s="157"/>
      <c r="CB196" s="157"/>
      <c r="CC196" s="157"/>
      <c r="CD196" s="157"/>
      <c r="CE196" s="157"/>
      <c r="CF196" s="157"/>
      <c r="CG196" s="157"/>
      <c r="CH196" s="157"/>
      <c r="CI196" s="157"/>
      <c r="CJ196" s="157"/>
      <c r="CK196" s="157"/>
      <c r="CL196" s="157"/>
      <c r="CM196" s="157"/>
      <c r="CN196" s="157"/>
      <c r="CO196" s="157"/>
      <c r="CP196" s="157"/>
      <c r="CQ196" s="157"/>
      <c r="CR196" s="157"/>
      <c r="CS196" s="157"/>
      <c r="CT196" s="157"/>
      <c r="CU196" s="157"/>
      <c r="CV196" s="157"/>
      <c r="CW196" s="157"/>
      <c r="CX196" s="157"/>
      <c r="CY196" s="157"/>
      <c r="CZ196" s="157"/>
    </row>
    <row r="197" spans="1:104" ht="12.75">
      <c r="A197" s="196"/>
      <c r="B197" s="196"/>
      <c r="C197" s="196"/>
      <c r="D197" s="196"/>
      <c r="E197" s="196"/>
      <c r="F197" s="196"/>
      <c r="G197" s="196"/>
      <c r="H197" s="196"/>
      <c r="I197" s="196"/>
      <c r="J197" s="196"/>
      <c r="K197" s="196"/>
      <c r="L197" s="196"/>
      <c r="M197" s="196"/>
      <c r="N197" s="196"/>
      <c r="O197" s="196"/>
      <c r="P197" s="196"/>
      <c r="Q197" s="196"/>
      <c r="R197" s="196"/>
      <c r="AA197" s="196"/>
      <c r="AB197" s="196"/>
      <c r="AC197" s="196"/>
      <c r="AD197" s="196"/>
      <c r="AE197" s="196"/>
      <c r="AF197" s="196"/>
      <c r="AG197" s="196"/>
      <c r="AH197" s="196"/>
      <c r="AI197" s="201"/>
      <c r="AJ197" s="201"/>
      <c r="AK197" s="201"/>
      <c r="AL197" s="201"/>
      <c r="AM197" s="201"/>
      <c r="AN197" s="201"/>
      <c r="AO197" s="201"/>
      <c r="AP197" s="201"/>
      <c r="AQ197" s="201"/>
      <c r="AR197" s="201"/>
      <c r="AS197" s="201"/>
      <c r="AT197" s="201"/>
      <c r="AU197" s="201"/>
      <c r="AV197" s="201"/>
      <c r="AW197" s="201"/>
      <c r="AX197" s="201"/>
      <c r="AY197" s="201"/>
      <c r="AZ197" s="201"/>
      <c r="BA197" s="201"/>
      <c r="BB197" s="201"/>
      <c r="BC197" s="201"/>
      <c r="BD197" s="201"/>
      <c r="BE197" s="201"/>
      <c r="BF197" s="201"/>
      <c r="BG197" s="201"/>
      <c r="BH197" s="201"/>
      <c r="BI197" s="201"/>
      <c r="BJ197" s="157"/>
      <c r="BK197" s="157"/>
      <c r="BL197" s="157"/>
      <c r="BM197" s="157"/>
      <c r="BN197" s="157"/>
      <c r="BO197" s="157"/>
      <c r="BP197" s="157"/>
      <c r="BQ197" s="157"/>
      <c r="BR197" s="157"/>
      <c r="BS197" s="157"/>
      <c r="BT197" s="157"/>
      <c r="BU197" s="157"/>
      <c r="BV197" s="157"/>
      <c r="BW197" s="157"/>
      <c r="BX197" s="157"/>
      <c r="BY197" s="157"/>
      <c r="BZ197" s="157"/>
      <c r="CA197" s="157"/>
      <c r="CB197" s="157"/>
      <c r="CC197" s="157"/>
      <c r="CD197" s="157"/>
      <c r="CE197" s="157"/>
      <c r="CF197" s="157"/>
      <c r="CG197" s="157"/>
      <c r="CH197" s="157"/>
      <c r="CI197" s="157"/>
      <c r="CJ197" s="157"/>
      <c r="CK197" s="157"/>
      <c r="CL197" s="157"/>
      <c r="CM197" s="157"/>
      <c r="CN197" s="157"/>
      <c r="CO197" s="157"/>
      <c r="CP197" s="157"/>
      <c r="CQ197" s="157"/>
      <c r="CR197" s="157"/>
      <c r="CS197" s="157"/>
      <c r="CT197" s="157"/>
      <c r="CU197" s="157"/>
      <c r="CV197" s="157"/>
      <c r="CW197" s="157"/>
      <c r="CX197" s="157"/>
      <c r="CY197" s="157"/>
      <c r="CZ197" s="157"/>
    </row>
    <row r="198" spans="1:104" ht="12.75">
      <c r="A198" s="196"/>
      <c r="B198" s="196"/>
      <c r="C198" s="196"/>
      <c r="D198" s="196"/>
      <c r="E198" s="196"/>
      <c r="F198" s="196"/>
      <c r="G198" s="196"/>
      <c r="H198" s="196"/>
      <c r="I198" s="196"/>
      <c r="J198" s="196"/>
      <c r="K198" s="196"/>
      <c r="L198" s="196"/>
      <c r="M198" s="196"/>
      <c r="N198" s="196"/>
      <c r="O198" s="196"/>
      <c r="P198" s="196"/>
      <c r="Q198" s="196"/>
      <c r="R198" s="196"/>
      <c r="AA198" s="196"/>
      <c r="AB198" s="196"/>
      <c r="AC198" s="196"/>
      <c r="AD198" s="196"/>
      <c r="AE198" s="196"/>
      <c r="AF198" s="196"/>
      <c r="AG198" s="196"/>
      <c r="AH198" s="196"/>
      <c r="AI198" s="201"/>
      <c r="AJ198" s="201"/>
      <c r="AK198" s="201"/>
      <c r="AL198" s="201"/>
      <c r="AM198" s="201"/>
      <c r="AN198" s="201"/>
      <c r="AO198" s="201"/>
      <c r="AP198" s="201"/>
      <c r="AQ198" s="201"/>
      <c r="AR198" s="201"/>
      <c r="AS198" s="201"/>
      <c r="AT198" s="201"/>
      <c r="AU198" s="201"/>
      <c r="AV198" s="201"/>
      <c r="AW198" s="201"/>
      <c r="AX198" s="201"/>
      <c r="AY198" s="201"/>
      <c r="AZ198" s="201"/>
      <c r="BA198" s="201"/>
      <c r="BB198" s="201"/>
      <c r="BC198" s="201"/>
      <c r="BD198" s="201"/>
      <c r="BE198" s="201"/>
      <c r="BF198" s="201"/>
      <c r="BG198" s="201"/>
      <c r="BH198" s="201"/>
      <c r="BI198" s="201"/>
      <c r="BJ198" s="157"/>
      <c r="BK198" s="157"/>
      <c r="BL198" s="157"/>
      <c r="BM198" s="157"/>
      <c r="BN198" s="157"/>
      <c r="BO198" s="157"/>
      <c r="BP198" s="157"/>
      <c r="BQ198" s="157"/>
      <c r="BR198" s="157"/>
      <c r="BS198" s="157"/>
      <c r="BT198" s="157"/>
      <c r="BU198" s="157"/>
      <c r="BV198" s="157"/>
      <c r="BW198" s="157"/>
      <c r="BX198" s="157"/>
      <c r="BY198" s="157"/>
      <c r="BZ198" s="157"/>
      <c r="CA198" s="157"/>
      <c r="CB198" s="157"/>
      <c r="CC198" s="157"/>
      <c r="CD198" s="157"/>
      <c r="CE198" s="157"/>
      <c r="CF198" s="157"/>
      <c r="CG198" s="157"/>
      <c r="CH198" s="157"/>
      <c r="CI198" s="157"/>
      <c r="CJ198" s="157"/>
      <c r="CK198" s="157"/>
      <c r="CL198" s="157"/>
      <c r="CM198" s="157"/>
      <c r="CN198" s="157"/>
      <c r="CO198" s="157"/>
      <c r="CP198" s="157"/>
      <c r="CQ198" s="157"/>
      <c r="CR198" s="157"/>
      <c r="CS198" s="157"/>
      <c r="CT198" s="157"/>
      <c r="CU198" s="157"/>
      <c r="CV198" s="157"/>
      <c r="CW198" s="157"/>
      <c r="CX198" s="157"/>
      <c r="CY198" s="157"/>
      <c r="CZ198" s="157"/>
    </row>
    <row r="199" spans="1:104" ht="12.75">
      <c r="A199" s="196"/>
      <c r="B199" s="196"/>
      <c r="C199" s="196"/>
      <c r="D199" s="196"/>
      <c r="E199" s="196"/>
      <c r="F199" s="196"/>
      <c r="G199" s="196"/>
      <c r="H199" s="196"/>
      <c r="I199" s="196"/>
      <c r="J199" s="196"/>
      <c r="K199" s="196"/>
      <c r="L199" s="196"/>
      <c r="M199" s="196"/>
      <c r="N199" s="196"/>
      <c r="O199" s="196"/>
      <c r="P199" s="196"/>
      <c r="Q199" s="196"/>
      <c r="R199" s="196"/>
      <c r="AA199" s="196"/>
      <c r="AB199" s="196"/>
      <c r="AC199" s="196"/>
      <c r="AD199" s="196"/>
      <c r="AE199" s="196"/>
      <c r="AF199" s="196"/>
      <c r="AG199" s="196"/>
      <c r="AH199" s="196"/>
      <c r="AI199" s="201"/>
      <c r="AJ199" s="201"/>
      <c r="AK199" s="201"/>
      <c r="AL199" s="201"/>
      <c r="AM199" s="201"/>
      <c r="AN199" s="201"/>
      <c r="AO199" s="201"/>
      <c r="AP199" s="201"/>
      <c r="AQ199" s="201"/>
      <c r="AR199" s="201"/>
      <c r="AS199" s="201"/>
      <c r="AT199" s="201"/>
      <c r="AU199" s="201"/>
      <c r="AV199" s="201"/>
      <c r="AW199" s="201"/>
      <c r="AX199" s="201"/>
      <c r="AY199" s="201"/>
      <c r="AZ199" s="201"/>
      <c r="BA199" s="201"/>
      <c r="BB199" s="201"/>
      <c r="BC199" s="201"/>
      <c r="BD199" s="201"/>
      <c r="BE199" s="201"/>
      <c r="BF199" s="201"/>
      <c r="BG199" s="201"/>
      <c r="BH199" s="201"/>
      <c r="BI199" s="201"/>
      <c r="BJ199" s="157"/>
      <c r="BK199" s="157"/>
      <c r="BL199" s="157"/>
      <c r="BM199" s="157"/>
      <c r="BN199" s="157"/>
      <c r="BO199" s="157"/>
      <c r="BP199" s="157"/>
      <c r="BQ199" s="157"/>
      <c r="BR199" s="157"/>
      <c r="BS199" s="157"/>
      <c r="BT199" s="157"/>
      <c r="BU199" s="157"/>
      <c r="BV199" s="157"/>
      <c r="BW199" s="157"/>
      <c r="BX199" s="157"/>
      <c r="BY199" s="157"/>
      <c r="BZ199" s="157"/>
      <c r="CA199" s="157"/>
      <c r="CB199" s="157"/>
      <c r="CC199" s="157"/>
      <c r="CD199" s="157"/>
      <c r="CE199" s="157"/>
      <c r="CF199" s="157"/>
      <c r="CG199" s="157"/>
      <c r="CH199" s="157"/>
      <c r="CI199" s="157"/>
      <c r="CJ199" s="157"/>
      <c r="CK199" s="157"/>
      <c r="CL199" s="157"/>
      <c r="CM199" s="157"/>
      <c r="CN199" s="157"/>
      <c r="CO199" s="157"/>
      <c r="CP199" s="157"/>
      <c r="CQ199" s="157"/>
      <c r="CR199" s="157"/>
      <c r="CS199" s="157"/>
      <c r="CT199" s="157"/>
      <c r="CU199" s="157"/>
      <c r="CV199" s="157"/>
      <c r="CW199" s="157"/>
      <c r="CX199" s="157"/>
      <c r="CY199" s="157"/>
      <c r="CZ199" s="157"/>
    </row>
    <row r="200" spans="1:104" ht="12.75">
      <c r="A200" s="196"/>
      <c r="B200" s="196"/>
      <c r="C200" s="196"/>
      <c r="D200" s="196"/>
      <c r="E200" s="196"/>
      <c r="F200" s="196"/>
      <c r="G200" s="196"/>
      <c r="H200" s="196"/>
      <c r="I200" s="196"/>
      <c r="J200" s="196"/>
      <c r="K200" s="196"/>
      <c r="L200" s="196"/>
      <c r="M200" s="196"/>
      <c r="N200" s="196"/>
      <c r="O200" s="196"/>
      <c r="P200" s="196"/>
      <c r="Q200" s="196"/>
      <c r="R200" s="196"/>
      <c r="AA200" s="196"/>
      <c r="AB200" s="196"/>
      <c r="AC200" s="196"/>
      <c r="AD200" s="196"/>
      <c r="AE200" s="196"/>
      <c r="AF200" s="196"/>
      <c r="AG200" s="196"/>
      <c r="AH200" s="196"/>
      <c r="AI200" s="201"/>
      <c r="AJ200" s="201"/>
      <c r="AK200" s="201"/>
      <c r="AL200" s="201"/>
      <c r="AM200" s="201"/>
      <c r="AN200" s="201"/>
      <c r="AO200" s="201"/>
      <c r="AP200" s="201"/>
      <c r="AQ200" s="201"/>
      <c r="AR200" s="201"/>
      <c r="AS200" s="201"/>
      <c r="AT200" s="201"/>
      <c r="AU200" s="201"/>
      <c r="AV200" s="201"/>
      <c r="AW200" s="201"/>
      <c r="AX200" s="201"/>
      <c r="AY200" s="201"/>
      <c r="AZ200" s="201"/>
      <c r="BA200" s="201"/>
      <c r="BB200" s="201"/>
      <c r="BC200" s="201"/>
      <c r="BD200" s="201"/>
      <c r="BE200" s="201"/>
      <c r="BF200" s="201"/>
      <c r="BG200" s="201"/>
      <c r="BH200" s="201"/>
      <c r="BI200" s="201"/>
      <c r="BJ200" s="157"/>
      <c r="BK200" s="157"/>
      <c r="BL200" s="157"/>
      <c r="BM200" s="157"/>
      <c r="BN200" s="157"/>
      <c r="BO200" s="157"/>
      <c r="BP200" s="157"/>
      <c r="BQ200" s="157"/>
      <c r="BR200" s="157"/>
      <c r="BS200" s="157"/>
      <c r="BT200" s="157"/>
      <c r="BU200" s="157"/>
      <c r="BV200" s="157"/>
      <c r="BW200" s="157"/>
      <c r="BX200" s="157"/>
      <c r="BY200" s="157"/>
      <c r="BZ200" s="157"/>
      <c r="CA200" s="157"/>
      <c r="CB200" s="157"/>
      <c r="CC200" s="157"/>
      <c r="CD200" s="157"/>
      <c r="CE200" s="157"/>
      <c r="CF200" s="157"/>
      <c r="CG200" s="157"/>
      <c r="CH200" s="157"/>
      <c r="CI200" s="157"/>
      <c r="CJ200" s="157"/>
      <c r="CK200" s="157"/>
      <c r="CL200" s="157"/>
      <c r="CM200" s="157"/>
      <c r="CN200" s="157"/>
      <c r="CO200" s="157"/>
      <c r="CP200" s="157"/>
      <c r="CQ200" s="157"/>
      <c r="CR200" s="157"/>
      <c r="CS200" s="157"/>
      <c r="CT200" s="157"/>
      <c r="CU200" s="157"/>
      <c r="CV200" s="157"/>
      <c r="CW200" s="157"/>
      <c r="CX200" s="157"/>
      <c r="CY200" s="157"/>
      <c r="CZ200" s="157"/>
    </row>
    <row r="201" spans="1:104" ht="12.75">
      <c r="A201" s="196"/>
      <c r="B201" s="196"/>
      <c r="C201" s="196"/>
      <c r="D201" s="196"/>
      <c r="E201" s="196"/>
      <c r="F201" s="196"/>
      <c r="G201" s="196"/>
      <c r="H201" s="196"/>
      <c r="I201" s="196"/>
      <c r="J201" s="196"/>
      <c r="K201" s="196"/>
      <c r="L201" s="196"/>
      <c r="M201" s="196"/>
      <c r="N201" s="196"/>
      <c r="O201" s="196"/>
      <c r="P201" s="196"/>
      <c r="Q201" s="196"/>
      <c r="R201" s="196"/>
      <c r="AA201" s="196"/>
      <c r="AB201" s="196"/>
      <c r="AC201" s="196"/>
      <c r="AD201" s="196"/>
      <c r="AE201" s="196"/>
      <c r="AF201" s="196"/>
      <c r="AG201" s="196"/>
      <c r="AH201" s="196"/>
      <c r="AI201" s="201"/>
      <c r="AJ201" s="201"/>
      <c r="AK201" s="201"/>
      <c r="AL201" s="201"/>
      <c r="AM201" s="201"/>
      <c r="AN201" s="201"/>
      <c r="AO201" s="201"/>
      <c r="AP201" s="201"/>
      <c r="AQ201" s="201"/>
      <c r="AR201" s="201"/>
      <c r="AS201" s="201"/>
      <c r="AT201" s="201"/>
      <c r="AU201" s="201"/>
      <c r="AV201" s="201"/>
      <c r="AW201" s="201"/>
      <c r="AX201" s="201"/>
      <c r="AY201" s="201"/>
      <c r="AZ201" s="201"/>
      <c r="BA201" s="201"/>
      <c r="BB201" s="201"/>
      <c r="BC201" s="201"/>
      <c r="BD201" s="201"/>
      <c r="BE201" s="201"/>
      <c r="BF201" s="201"/>
      <c r="BG201" s="201"/>
      <c r="BH201" s="201"/>
      <c r="BI201" s="201"/>
      <c r="BJ201" s="157"/>
      <c r="BK201" s="157"/>
      <c r="BL201" s="157"/>
      <c r="BM201" s="157"/>
      <c r="BN201" s="157"/>
      <c r="BO201" s="157"/>
      <c r="BP201" s="157"/>
      <c r="BQ201" s="157"/>
      <c r="BR201" s="157"/>
      <c r="BS201" s="157"/>
      <c r="BT201" s="157"/>
      <c r="BU201" s="157"/>
      <c r="BV201" s="157"/>
      <c r="BW201" s="157"/>
      <c r="BX201" s="157"/>
      <c r="BY201" s="157"/>
      <c r="BZ201" s="157"/>
      <c r="CA201" s="157"/>
      <c r="CB201" s="157"/>
      <c r="CC201" s="157"/>
      <c r="CD201" s="157"/>
      <c r="CE201" s="157"/>
      <c r="CF201" s="157"/>
      <c r="CG201" s="157"/>
      <c r="CH201" s="157"/>
      <c r="CI201" s="157"/>
      <c r="CJ201" s="157"/>
      <c r="CK201" s="157"/>
      <c r="CL201" s="157"/>
      <c r="CM201" s="157"/>
      <c r="CN201" s="157"/>
      <c r="CO201" s="157"/>
      <c r="CP201" s="157"/>
      <c r="CQ201" s="157"/>
      <c r="CR201" s="157"/>
      <c r="CS201" s="157"/>
      <c r="CT201" s="157"/>
      <c r="CU201" s="157"/>
      <c r="CV201" s="157"/>
      <c r="CW201" s="157"/>
      <c r="CX201" s="157"/>
      <c r="CY201" s="157"/>
      <c r="CZ201" s="157"/>
    </row>
    <row r="202" spans="1:104" ht="12.75">
      <c r="A202" s="196"/>
      <c r="B202" s="196"/>
      <c r="C202" s="196"/>
      <c r="D202" s="196"/>
      <c r="E202" s="196"/>
      <c r="F202" s="196"/>
      <c r="G202" s="196"/>
      <c r="H202" s="196"/>
      <c r="I202" s="196"/>
      <c r="J202" s="196"/>
      <c r="K202" s="196"/>
      <c r="L202" s="196"/>
      <c r="M202" s="196"/>
      <c r="N202" s="196"/>
      <c r="O202" s="196"/>
      <c r="P202" s="196"/>
      <c r="Q202" s="196"/>
      <c r="R202" s="196"/>
      <c r="AA202" s="196"/>
      <c r="AB202" s="196"/>
      <c r="AC202" s="196"/>
      <c r="AD202" s="196"/>
      <c r="AE202" s="196"/>
      <c r="AF202" s="196"/>
      <c r="AG202" s="196"/>
      <c r="AH202" s="196"/>
      <c r="AI202" s="201"/>
      <c r="AJ202" s="201"/>
      <c r="AK202" s="201"/>
      <c r="AL202" s="201"/>
      <c r="AM202" s="201"/>
      <c r="AN202" s="201"/>
      <c r="AO202" s="201"/>
      <c r="AP202" s="201"/>
      <c r="AQ202" s="201"/>
      <c r="AR202" s="201"/>
      <c r="AS202" s="201"/>
      <c r="AT202" s="201"/>
      <c r="AU202" s="201"/>
      <c r="AV202" s="201"/>
      <c r="AW202" s="201"/>
      <c r="AX202" s="201"/>
      <c r="AY202" s="201"/>
      <c r="AZ202" s="201"/>
      <c r="BA202" s="201"/>
      <c r="BB202" s="201"/>
      <c r="BC202" s="201"/>
      <c r="BD202" s="201"/>
      <c r="BE202" s="201"/>
      <c r="BF202" s="201"/>
      <c r="BG202" s="201"/>
      <c r="BH202" s="201"/>
      <c r="BI202" s="201"/>
      <c r="BJ202" s="157"/>
      <c r="BK202" s="157"/>
      <c r="BL202" s="157"/>
      <c r="BM202" s="157"/>
      <c r="BN202" s="157"/>
      <c r="BO202" s="157"/>
      <c r="BP202" s="157"/>
      <c r="BQ202" s="157"/>
      <c r="BR202" s="157"/>
      <c r="BS202" s="157"/>
      <c r="BT202" s="157"/>
      <c r="BU202" s="157"/>
      <c r="BV202" s="157"/>
      <c r="BW202" s="157"/>
      <c r="BX202" s="157"/>
      <c r="BY202" s="157"/>
      <c r="BZ202" s="157"/>
      <c r="CA202" s="157"/>
      <c r="CB202" s="157"/>
      <c r="CC202" s="157"/>
      <c r="CD202" s="157"/>
      <c r="CE202" s="157"/>
      <c r="CF202" s="157"/>
      <c r="CG202" s="157"/>
      <c r="CH202" s="157"/>
      <c r="CI202" s="157"/>
      <c r="CJ202" s="157"/>
      <c r="CK202" s="157"/>
      <c r="CL202" s="157"/>
      <c r="CM202" s="157"/>
      <c r="CN202" s="157"/>
      <c r="CO202" s="157"/>
      <c r="CP202" s="157"/>
      <c r="CQ202" s="157"/>
      <c r="CR202" s="157"/>
      <c r="CS202" s="157"/>
      <c r="CT202" s="157"/>
      <c r="CU202" s="157"/>
      <c r="CV202" s="157"/>
      <c r="CW202" s="157"/>
      <c r="CX202" s="157"/>
      <c r="CY202" s="157"/>
      <c r="CZ202" s="157"/>
    </row>
    <row r="203" spans="1:104" ht="12.75">
      <c r="A203" s="196"/>
      <c r="B203" s="196"/>
      <c r="C203" s="196"/>
      <c r="D203" s="196"/>
      <c r="E203" s="196"/>
      <c r="F203" s="196"/>
      <c r="G203" s="196"/>
      <c r="H203" s="196"/>
      <c r="I203" s="196"/>
      <c r="J203" s="196"/>
      <c r="K203" s="196"/>
      <c r="L203" s="196"/>
      <c r="M203" s="196"/>
      <c r="N203" s="196"/>
      <c r="O203" s="196"/>
      <c r="P203" s="196"/>
      <c r="Q203" s="196"/>
      <c r="R203" s="196"/>
      <c r="AA203" s="196"/>
      <c r="AB203" s="196"/>
      <c r="AC203" s="196"/>
      <c r="AD203" s="196"/>
      <c r="AE203" s="196"/>
      <c r="AF203" s="196"/>
      <c r="AG203" s="196"/>
      <c r="AH203" s="196"/>
      <c r="AI203" s="201"/>
      <c r="AJ203" s="201"/>
      <c r="AK203" s="201"/>
      <c r="AL203" s="201"/>
      <c r="AM203" s="201"/>
      <c r="AN203" s="201"/>
      <c r="AO203" s="201"/>
      <c r="AP203" s="201"/>
      <c r="AQ203" s="201"/>
      <c r="AR203" s="201"/>
      <c r="AS203" s="201"/>
      <c r="AT203" s="201"/>
      <c r="AU203" s="201"/>
      <c r="AV203" s="201"/>
      <c r="AW203" s="201"/>
      <c r="AX203" s="201"/>
      <c r="AY203" s="201"/>
      <c r="AZ203" s="201"/>
      <c r="BA203" s="201"/>
      <c r="BB203" s="201"/>
      <c r="BC203" s="201"/>
      <c r="BD203" s="201"/>
      <c r="BE203" s="201"/>
      <c r="BF203" s="201"/>
      <c r="BG203" s="201"/>
      <c r="BH203" s="201"/>
      <c r="BI203" s="201"/>
      <c r="BJ203" s="157"/>
      <c r="BK203" s="157"/>
      <c r="BL203" s="157"/>
      <c r="BM203" s="157"/>
      <c r="BN203" s="157"/>
      <c r="BO203" s="157"/>
      <c r="BP203" s="157"/>
      <c r="BQ203" s="157"/>
      <c r="BR203" s="157"/>
      <c r="BS203" s="157"/>
      <c r="BT203" s="157"/>
      <c r="BU203" s="157"/>
      <c r="BV203" s="157"/>
      <c r="BW203" s="157"/>
      <c r="BX203" s="157"/>
      <c r="BY203" s="157"/>
      <c r="BZ203" s="157"/>
      <c r="CA203" s="157"/>
      <c r="CB203" s="157"/>
      <c r="CC203" s="157"/>
      <c r="CD203" s="157"/>
      <c r="CE203" s="157"/>
      <c r="CF203" s="157"/>
      <c r="CG203" s="157"/>
      <c r="CH203" s="157"/>
      <c r="CI203" s="157"/>
      <c r="CJ203" s="157"/>
      <c r="CK203" s="157"/>
      <c r="CL203" s="157"/>
      <c r="CM203" s="157"/>
      <c r="CN203" s="157"/>
      <c r="CO203" s="157"/>
      <c r="CP203" s="157"/>
      <c r="CQ203" s="157"/>
      <c r="CR203" s="157"/>
      <c r="CS203" s="157"/>
      <c r="CT203" s="157"/>
      <c r="CU203" s="157"/>
      <c r="CV203" s="157"/>
      <c r="CW203" s="157"/>
      <c r="CX203" s="157"/>
      <c r="CY203" s="157"/>
      <c r="CZ203" s="157"/>
    </row>
    <row r="204" spans="1:104" ht="12.75">
      <c r="A204" s="196"/>
      <c r="B204" s="196"/>
      <c r="C204" s="196"/>
      <c r="D204" s="196"/>
      <c r="E204" s="196"/>
      <c r="F204" s="196"/>
      <c r="G204" s="196"/>
      <c r="H204" s="196"/>
      <c r="I204" s="196"/>
      <c r="J204" s="196"/>
      <c r="K204" s="196"/>
      <c r="L204" s="196"/>
      <c r="M204" s="196"/>
      <c r="N204" s="196"/>
      <c r="O204" s="196"/>
      <c r="P204" s="196"/>
      <c r="Q204" s="196"/>
      <c r="R204" s="196"/>
      <c r="AA204" s="196"/>
      <c r="AB204" s="196"/>
      <c r="AC204" s="196"/>
      <c r="AD204" s="196"/>
      <c r="AE204" s="196"/>
      <c r="AF204" s="196"/>
      <c r="AG204" s="196"/>
      <c r="AH204" s="196"/>
      <c r="AI204" s="201"/>
      <c r="AJ204" s="201"/>
      <c r="AK204" s="201"/>
      <c r="AL204" s="201"/>
      <c r="AM204" s="201"/>
      <c r="AN204" s="201"/>
      <c r="AO204" s="201"/>
      <c r="AP204" s="201"/>
      <c r="AQ204" s="201"/>
      <c r="AR204" s="201"/>
      <c r="AS204" s="201"/>
      <c r="AT204" s="201"/>
      <c r="AU204" s="201"/>
      <c r="AV204" s="201"/>
      <c r="AW204" s="201"/>
      <c r="AX204" s="201"/>
      <c r="AY204" s="201"/>
      <c r="AZ204" s="201"/>
      <c r="BA204" s="201"/>
      <c r="BB204" s="201"/>
      <c r="BC204" s="201"/>
      <c r="BD204" s="201"/>
      <c r="BE204" s="201"/>
      <c r="BF204" s="201"/>
      <c r="BG204" s="201"/>
      <c r="BH204" s="201"/>
      <c r="BI204" s="201"/>
      <c r="BJ204" s="157"/>
      <c r="BK204" s="157"/>
      <c r="BL204" s="157"/>
      <c r="BM204" s="157"/>
      <c r="BN204" s="157"/>
      <c r="BO204" s="157"/>
      <c r="BP204" s="157"/>
      <c r="BQ204" s="157"/>
      <c r="BR204" s="157"/>
      <c r="BS204" s="157"/>
      <c r="BT204" s="157"/>
      <c r="BU204" s="157"/>
      <c r="BV204" s="157"/>
      <c r="BW204" s="157"/>
      <c r="BX204" s="157"/>
      <c r="BY204" s="157"/>
      <c r="BZ204" s="157"/>
      <c r="CA204" s="157"/>
      <c r="CB204" s="157"/>
      <c r="CC204" s="157"/>
      <c r="CD204" s="157"/>
      <c r="CE204" s="157"/>
      <c r="CF204" s="157"/>
      <c r="CG204" s="157"/>
      <c r="CH204" s="157"/>
      <c r="CI204" s="157"/>
      <c r="CJ204" s="157"/>
      <c r="CK204" s="157"/>
      <c r="CL204" s="157"/>
      <c r="CM204" s="157"/>
      <c r="CN204" s="157"/>
      <c r="CO204" s="157"/>
      <c r="CP204" s="157"/>
      <c r="CQ204" s="157"/>
      <c r="CR204" s="157"/>
      <c r="CS204" s="157"/>
      <c r="CT204" s="157"/>
      <c r="CU204" s="157"/>
      <c r="CV204" s="157"/>
      <c r="CW204" s="157"/>
      <c r="CX204" s="157"/>
      <c r="CY204" s="157"/>
      <c r="CZ204" s="157"/>
    </row>
    <row r="205" spans="1:104" ht="12.75">
      <c r="A205" s="196"/>
      <c r="B205" s="196"/>
      <c r="C205" s="196"/>
      <c r="D205" s="196"/>
      <c r="E205" s="196"/>
      <c r="F205" s="196"/>
      <c r="G205" s="196"/>
      <c r="H205" s="196"/>
      <c r="I205" s="196"/>
      <c r="J205" s="196"/>
      <c r="K205" s="196"/>
      <c r="L205" s="196"/>
      <c r="M205" s="196"/>
      <c r="N205" s="196"/>
      <c r="O205" s="196"/>
      <c r="P205" s="196"/>
      <c r="Q205" s="196"/>
      <c r="R205" s="196"/>
      <c r="AA205" s="196"/>
      <c r="AB205" s="196"/>
      <c r="AC205" s="196"/>
      <c r="AD205" s="196"/>
      <c r="AE205" s="196"/>
      <c r="AF205" s="196"/>
      <c r="AG205" s="196"/>
      <c r="AH205" s="196"/>
      <c r="AI205" s="201"/>
      <c r="AJ205" s="201"/>
      <c r="AK205" s="201"/>
      <c r="AL205" s="201"/>
      <c r="AM205" s="201"/>
      <c r="AN205" s="201"/>
      <c r="AO205" s="201"/>
      <c r="AP205" s="201"/>
      <c r="AQ205" s="201"/>
      <c r="AR205" s="201"/>
      <c r="AS205" s="201"/>
      <c r="AT205" s="201"/>
      <c r="AU205" s="201"/>
      <c r="AV205" s="201"/>
      <c r="AW205" s="201"/>
      <c r="AX205" s="201"/>
      <c r="AY205" s="201"/>
      <c r="AZ205" s="201"/>
      <c r="BA205" s="201"/>
      <c r="BB205" s="201"/>
      <c r="BC205" s="201"/>
      <c r="BD205" s="201"/>
      <c r="BE205" s="201"/>
      <c r="BF205" s="201"/>
      <c r="BG205" s="201"/>
      <c r="BH205" s="201"/>
      <c r="BI205" s="201"/>
      <c r="BJ205" s="157"/>
      <c r="BK205" s="157"/>
      <c r="BL205" s="157"/>
      <c r="BM205" s="157"/>
      <c r="BN205" s="157"/>
      <c r="BO205" s="157"/>
      <c r="BP205" s="157"/>
      <c r="BQ205" s="157"/>
      <c r="BR205" s="157"/>
      <c r="BS205" s="157"/>
      <c r="BT205" s="157"/>
      <c r="BU205" s="157"/>
      <c r="BV205" s="157"/>
      <c r="BW205" s="157"/>
      <c r="BX205" s="157"/>
      <c r="BY205" s="157"/>
      <c r="BZ205" s="157"/>
      <c r="CA205" s="157"/>
      <c r="CB205" s="157"/>
      <c r="CC205" s="157"/>
      <c r="CD205" s="157"/>
      <c r="CE205" s="157"/>
      <c r="CF205" s="157"/>
      <c r="CG205" s="157"/>
      <c r="CH205" s="157"/>
      <c r="CI205" s="157"/>
      <c r="CJ205" s="157"/>
      <c r="CK205" s="157"/>
      <c r="CL205" s="157"/>
      <c r="CM205" s="157"/>
      <c r="CN205" s="157"/>
      <c r="CO205" s="157"/>
      <c r="CP205" s="157"/>
      <c r="CQ205" s="157"/>
      <c r="CR205" s="157"/>
      <c r="CS205" s="157"/>
      <c r="CT205" s="157"/>
      <c r="CU205" s="157"/>
      <c r="CV205" s="157"/>
      <c r="CW205" s="157"/>
      <c r="CX205" s="157"/>
      <c r="CY205" s="157"/>
      <c r="CZ205" s="157"/>
    </row>
    <row r="206" spans="1:104" ht="12.75">
      <c r="A206" s="196"/>
      <c r="B206" s="196"/>
      <c r="C206" s="196"/>
      <c r="D206" s="196"/>
      <c r="E206" s="196"/>
      <c r="F206" s="196"/>
      <c r="G206" s="196"/>
      <c r="H206" s="196"/>
      <c r="I206" s="196"/>
      <c r="J206" s="196"/>
      <c r="K206" s="196"/>
      <c r="L206" s="196"/>
      <c r="M206" s="196"/>
      <c r="N206" s="196"/>
      <c r="O206" s="196"/>
      <c r="P206" s="196"/>
      <c r="Q206" s="196"/>
      <c r="R206" s="196"/>
      <c r="AA206" s="196"/>
      <c r="AB206" s="196"/>
      <c r="AC206" s="196"/>
      <c r="AD206" s="196"/>
      <c r="AE206" s="196"/>
      <c r="AF206" s="196"/>
      <c r="AG206" s="196"/>
      <c r="AH206" s="196"/>
      <c r="AI206" s="201"/>
      <c r="AJ206" s="201"/>
      <c r="AK206" s="201"/>
      <c r="AL206" s="201"/>
      <c r="AM206" s="201"/>
      <c r="AN206" s="201"/>
      <c r="AO206" s="201"/>
      <c r="AP206" s="201"/>
      <c r="AQ206" s="201"/>
      <c r="AR206" s="201"/>
      <c r="AS206" s="201"/>
      <c r="AT206" s="201"/>
      <c r="AU206" s="201"/>
      <c r="AV206" s="201"/>
      <c r="AW206" s="201"/>
      <c r="AX206" s="201"/>
      <c r="AY206" s="201"/>
      <c r="AZ206" s="201"/>
      <c r="BA206" s="201"/>
      <c r="BB206" s="201"/>
      <c r="BC206" s="201"/>
      <c r="BD206" s="201"/>
      <c r="BE206" s="201"/>
      <c r="BF206" s="201"/>
      <c r="BG206" s="201"/>
      <c r="BH206" s="201"/>
      <c r="BI206" s="201"/>
      <c r="BJ206" s="157"/>
      <c r="BK206" s="157"/>
      <c r="BL206" s="157"/>
      <c r="BM206" s="157"/>
      <c r="BN206" s="157"/>
      <c r="BO206" s="157"/>
      <c r="BP206" s="157"/>
      <c r="BQ206" s="157"/>
      <c r="BR206" s="157"/>
      <c r="BS206" s="157"/>
      <c r="BT206" s="157"/>
      <c r="BU206" s="157"/>
      <c r="BV206" s="157"/>
      <c r="BW206" s="157"/>
      <c r="BX206" s="157"/>
      <c r="BY206" s="157"/>
      <c r="BZ206" s="157"/>
      <c r="CA206" s="157"/>
      <c r="CB206" s="157"/>
      <c r="CC206" s="157"/>
      <c r="CD206" s="157"/>
      <c r="CE206" s="157"/>
      <c r="CF206" s="157"/>
      <c r="CG206" s="157"/>
      <c r="CH206" s="157"/>
      <c r="CI206" s="157"/>
      <c r="CJ206" s="157"/>
      <c r="CK206" s="157"/>
      <c r="CL206" s="157"/>
      <c r="CM206" s="157"/>
      <c r="CN206" s="157"/>
      <c r="CO206" s="157"/>
      <c r="CP206" s="157"/>
      <c r="CQ206" s="157"/>
      <c r="CR206" s="157"/>
      <c r="CS206" s="157"/>
      <c r="CT206" s="157"/>
      <c r="CU206" s="157"/>
      <c r="CV206" s="157"/>
      <c r="CW206" s="157"/>
      <c r="CX206" s="157"/>
      <c r="CY206" s="157"/>
      <c r="CZ206" s="157"/>
    </row>
    <row r="207" spans="1:104" ht="12.75">
      <c r="A207" s="196"/>
      <c r="B207" s="196"/>
      <c r="C207" s="196"/>
      <c r="D207" s="196"/>
      <c r="E207" s="196"/>
      <c r="F207" s="196"/>
      <c r="G207" s="196"/>
      <c r="H207" s="196"/>
      <c r="I207" s="196"/>
      <c r="J207" s="196"/>
      <c r="K207" s="196"/>
      <c r="L207" s="196"/>
      <c r="M207" s="196"/>
      <c r="N207" s="196"/>
      <c r="O207" s="196"/>
      <c r="P207" s="196"/>
      <c r="Q207" s="196"/>
      <c r="R207" s="196"/>
      <c r="AA207" s="196"/>
      <c r="AB207" s="196"/>
      <c r="AC207" s="196"/>
      <c r="AD207" s="196"/>
      <c r="AE207" s="196"/>
      <c r="AF207" s="196"/>
      <c r="AG207" s="196"/>
      <c r="AH207" s="196"/>
      <c r="AI207" s="201"/>
      <c r="AJ207" s="201"/>
      <c r="AK207" s="201"/>
      <c r="AL207" s="201"/>
      <c r="AM207" s="201"/>
      <c r="AN207" s="201"/>
      <c r="AO207" s="201"/>
      <c r="AP207" s="201"/>
      <c r="AQ207" s="201"/>
      <c r="AR207" s="201"/>
      <c r="AS207" s="201"/>
      <c r="AT207" s="201"/>
      <c r="AU207" s="201"/>
      <c r="AV207" s="201"/>
      <c r="AW207" s="201"/>
      <c r="AX207" s="201"/>
      <c r="AY207" s="201"/>
      <c r="AZ207" s="201"/>
      <c r="BA207" s="201"/>
      <c r="BB207" s="201"/>
      <c r="BC207" s="201"/>
      <c r="BD207" s="201"/>
      <c r="BE207" s="201"/>
      <c r="BF207" s="201"/>
      <c r="BG207" s="201"/>
      <c r="BH207" s="201"/>
      <c r="BI207" s="201"/>
      <c r="BJ207" s="157"/>
      <c r="BK207" s="157"/>
      <c r="BL207" s="157"/>
      <c r="BM207" s="157"/>
      <c r="BN207" s="157"/>
      <c r="BO207" s="157"/>
      <c r="BP207" s="157"/>
      <c r="BQ207" s="157"/>
      <c r="BR207" s="157"/>
      <c r="BS207" s="157"/>
      <c r="BT207" s="157"/>
      <c r="BU207" s="157"/>
      <c r="BV207" s="157"/>
      <c r="BW207" s="157"/>
      <c r="BX207" s="157"/>
      <c r="BY207" s="157"/>
      <c r="BZ207" s="157"/>
      <c r="CA207" s="157"/>
      <c r="CB207" s="157"/>
      <c r="CC207" s="157"/>
      <c r="CD207" s="157"/>
      <c r="CE207" s="157"/>
      <c r="CF207" s="157"/>
      <c r="CG207" s="157"/>
      <c r="CH207" s="157"/>
      <c r="CI207" s="157"/>
      <c r="CJ207" s="157"/>
      <c r="CK207" s="157"/>
      <c r="CL207" s="157"/>
      <c r="CM207" s="157"/>
      <c r="CN207" s="157"/>
      <c r="CO207" s="157"/>
      <c r="CP207" s="157"/>
      <c r="CQ207" s="157"/>
      <c r="CR207" s="157"/>
      <c r="CS207" s="157"/>
      <c r="CT207" s="157"/>
      <c r="CU207" s="157"/>
      <c r="CV207" s="157"/>
      <c r="CW207" s="157"/>
      <c r="CX207" s="157"/>
      <c r="CY207" s="157"/>
      <c r="CZ207" s="157"/>
    </row>
    <row r="208" spans="1:104" ht="12.75">
      <c r="A208" s="196"/>
      <c r="B208" s="196"/>
      <c r="C208" s="196"/>
      <c r="D208" s="196"/>
      <c r="E208" s="196"/>
      <c r="F208" s="196"/>
      <c r="G208" s="196"/>
      <c r="H208" s="196"/>
      <c r="I208" s="196"/>
      <c r="J208" s="196"/>
      <c r="K208" s="196"/>
      <c r="L208" s="196"/>
      <c r="M208" s="196"/>
      <c r="N208" s="196"/>
      <c r="O208" s="196"/>
      <c r="P208" s="196"/>
      <c r="Q208" s="196"/>
      <c r="R208" s="196"/>
      <c r="AA208" s="196"/>
      <c r="AB208" s="196"/>
      <c r="AC208" s="196"/>
      <c r="AD208" s="196"/>
      <c r="AE208" s="196"/>
      <c r="AF208" s="196"/>
      <c r="AG208" s="196"/>
      <c r="AH208" s="196"/>
      <c r="AI208" s="201"/>
      <c r="AJ208" s="201"/>
      <c r="AK208" s="201"/>
      <c r="AL208" s="201"/>
      <c r="AM208" s="201"/>
      <c r="AN208" s="201"/>
      <c r="AO208" s="201"/>
      <c r="AP208" s="201"/>
      <c r="AQ208" s="201"/>
      <c r="AR208" s="201"/>
      <c r="AS208" s="201"/>
      <c r="AT208" s="201"/>
      <c r="AU208" s="201"/>
      <c r="AV208" s="201"/>
      <c r="AW208" s="201"/>
      <c r="AX208" s="201"/>
      <c r="AY208" s="201"/>
      <c r="AZ208" s="201"/>
      <c r="BA208" s="201"/>
      <c r="BB208" s="201"/>
      <c r="BC208" s="201"/>
      <c r="BD208" s="201"/>
      <c r="BE208" s="201"/>
      <c r="BF208" s="201"/>
      <c r="BG208" s="201"/>
      <c r="BH208" s="201"/>
      <c r="BI208" s="201"/>
      <c r="BJ208" s="157"/>
      <c r="BK208" s="157"/>
      <c r="BL208" s="157"/>
      <c r="BM208" s="157"/>
      <c r="BN208" s="157"/>
      <c r="BO208" s="157"/>
      <c r="BP208" s="157"/>
      <c r="BQ208" s="157"/>
      <c r="BR208" s="157"/>
      <c r="BS208" s="157"/>
      <c r="BT208" s="157"/>
      <c r="BU208" s="157"/>
      <c r="BV208" s="157"/>
      <c r="BW208" s="157"/>
      <c r="BX208" s="157"/>
      <c r="BY208" s="157"/>
      <c r="BZ208" s="157"/>
      <c r="CA208" s="157"/>
      <c r="CB208" s="157"/>
      <c r="CC208" s="157"/>
      <c r="CD208" s="157"/>
      <c r="CE208" s="157"/>
      <c r="CF208" s="157"/>
      <c r="CG208" s="157"/>
      <c r="CH208" s="157"/>
      <c r="CI208" s="157"/>
      <c r="CJ208" s="157"/>
      <c r="CK208" s="157"/>
      <c r="CL208" s="157"/>
      <c r="CM208" s="157"/>
      <c r="CN208" s="157"/>
      <c r="CO208" s="157"/>
      <c r="CP208" s="157"/>
      <c r="CQ208" s="157"/>
      <c r="CR208" s="157"/>
      <c r="CS208" s="157"/>
      <c r="CT208" s="157"/>
      <c r="CU208" s="157"/>
      <c r="CV208" s="157"/>
      <c r="CW208" s="157"/>
      <c r="CX208" s="157"/>
      <c r="CY208" s="157"/>
      <c r="CZ208" s="157"/>
    </row>
    <row r="209" spans="1:104" ht="12.75">
      <c r="A209" s="196"/>
      <c r="B209" s="196"/>
      <c r="C209" s="196"/>
      <c r="D209" s="196"/>
      <c r="E209" s="196"/>
      <c r="F209" s="196"/>
      <c r="G209" s="196"/>
      <c r="H209" s="196"/>
      <c r="I209" s="196"/>
      <c r="J209" s="196"/>
      <c r="K209" s="196"/>
      <c r="L209" s="196"/>
      <c r="M209" s="196"/>
      <c r="N209" s="196"/>
      <c r="O209" s="196"/>
      <c r="P209" s="196"/>
      <c r="Q209" s="196"/>
      <c r="R209" s="196"/>
      <c r="AA209" s="196"/>
      <c r="AB209" s="196"/>
      <c r="AC209" s="196"/>
      <c r="AD209" s="196"/>
      <c r="AE209" s="196"/>
      <c r="AF209" s="196"/>
      <c r="AG209" s="196"/>
      <c r="AH209" s="196"/>
      <c r="AI209" s="201"/>
      <c r="AJ209" s="201"/>
      <c r="AK209" s="201"/>
      <c r="AL209" s="201"/>
      <c r="AM209" s="201"/>
      <c r="AN209" s="201"/>
      <c r="AO209" s="201"/>
      <c r="AP209" s="201"/>
      <c r="AQ209" s="201"/>
      <c r="AR209" s="201"/>
      <c r="AS209" s="201"/>
      <c r="AT209" s="201"/>
      <c r="AU209" s="201"/>
      <c r="AV209" s="201"/>
      <c r="AW209" s="201"/>
      <c r="AX209" s="201"/>
      <c r="AY209" s="201"/>
      <c r="AZ209" s="201"/>
      <c r="BA209" s="201"/>
      <c r="BB209" s="201"/>
      <c r="BC209" s="201"/>
      <c r="BD209" s="201"/>
      <c r="BE209" s="201"/>
      <c r="BF209" s="201"/>
      <c r="BG209" s="201"/>
      <c r="BH209" s="201"/>
      <c r="BI209" s="201"/>
      <c r="BJ209" s="157"/>
      <c r="BK209" s="157"/>
      <c r="BL209" s="157"/>
      <c r="BM209" s="157"/>
      <c r="BN209" s="157"/>
      <c r="BO209" s="157"/>
      <c r="BP209" s="157"/>
      <c r="BQ209" s="157"/>
      <c r="BR209" s="157"/>
      <c r="BS209" s="157"/>
      <c r="BT209" s="157"/>
      <c r="BU209" s="157"/>
      <c r="BV209" s="157"/>
      <c r="BW209" s="157"/>
      <c r="BX209" s="157"/>
      <c r="BY209" s="157"/>
      <c r="BZ209" s="157"/>
      <c r="CA209" s="157"/>
      <c r="CB209" s="157"/>
      <c r="CC209" s="157"/>
      <c r="CD209" s="157"/>
      <c r="CE209" s="157"/>
      <c r="CF209" s="157"/>
      <c r="CG209" s="157"/>
      <c r="CH209" s="157"/>
      <c r="CI209" s="157"/>
      <c r="CJ209" s="157"/>
      <c r="CK209" s="157"/>
      <c r="CL209" s="157"/>
      <c r="CM209" s="157"/>
      <c r="CN209" s="157"/>
      <c r="CO209" s="157"/>
      <c r="CP209" s="157"/>
      <c r="CQ209" s="157"/>
      <c r="CR209" s="157"/>
      <c r="CS209" s="157"/>
      <c r="CT209" s="157"/>
      <c r="CU209" s="157"/>
      <c r="CV209" s="157"/>
      <c r="CW209" s="157"/>
      <c r="CX209" s="157"/>
      <c r="CY209" s="157"/>
      <c r="CZ209" s="157"/>
    </row>
    <row r="210" spans="1:104" ht="12.75">
      <c r="A210" s="196"/>
      <c r="B210" s="196"/>
      <c r="C210" s="196"/>
      <c r="D210" s="196"/>
      <c r="E210" s="196"/>
      <c r="F210" s="196"/>
      <c r="G210" s="196"/>
      <c r="H210" s="196"/>
      <c r="I210" s="196"/>
      <c r="J210" s="196"/>
      <c r="K210" s="196"/>
      <c r="L210" s="196"/>
      <c r="M210" s="196"/>
      <c r="N210" s="196"/>
      <c r="O210" s="196"/>
      <c r="P210" s="196"/>
      <c r="Q210" s="196"/>
      <c r="R210" s="196"/>
      <c r="AA210" s="196"/>
      <c r="AB210" s="196"/>
      <c r="AC210" s="196"/>
      <c r="AD210" s="196"/>
      <c r="AE210" s="196"/>
      <c r="AF210" s="196"/>
      <c r="AG210" s="196"/>
      <c r="AH210" s="196"/>
      <c r="AI210" s="201"/>
      <c r="AJ210" s="201"/>
      <c r="AK210" s="201"/>
      <c r="AL210" s="201"/>
      <c r="AM210" s="201"/>
      <c r="AN210" s="201"/>
      <c r="AO210" s="201"/>
      <c r="AP210" s="201"/>
      <c r="AQ210" s="201"/>
      <c r="AR210" s="201"/>
      <c r="AS210" s="201"/>
      <c r="AT210" s="201"/>
      <c r="AU210" s="201"/>
      <c r="AV210" s="201"/>
      <c r="AW210" s="201"/>
      <c r="AX210" s="201"/>
      <c r="AY210" s="201"/>
      <c r="AZ210" s="201"/>
      <c r="BA210" s="201"/>
      <c r="BB210" s="201"/>
      <c r="BC210" s="201"/>
      <c r="BD210" s="201"/>
      <c r="BE210" s="201"/>
      <c r="BF210" s="201"/>
      <c r="BG210" s="201"/>
      <c r="BH210" s="201"/>
      <c r="BI210" s="201"/>
      <c r="BJ210" s="157"/>
      <c r="BK210" s="157"/>
      <c r="BL210" s="157"/>
      <c r="BM210" s="157"/>
      <c r="BN210" s="157"/>
      <c r="BO210" s="157"/>
      <c r="BP210" s="157"/>
      <c r="BQ210" s="157"/>
      <c r="BR210" s="157"/>
      <c r="BS210" s="157"/>
      <c r="BT210" s="157"/>
      <c r="BU210" s="157"/>
      <c r="BV210" s="157"/>
      <c r="BW210" s="157"/>
      <c r="BX210" s="157"/>
      <c r="BY210" s="157"/>
      <c r="BZ210" s="157"/>
      <c r="CA210" s="157"/>
      <c r="CB210" s="157"/>
      <c r="CC210" s="157"/>
      <c r="CD210" s="157"/>
      <c r="CE210" s="157"/>
      <c r="CF210" s="157"/>
      <c r="CG210" s="157"/>
      <c r="CH210" s="157"/>
      <c r="CI210" s="157"/>
      <c r="CJ210" s="157"/>
      <c r="CK210" s="157"/>
      <c r="CL210" s="157"/>
      <c r="CM210" s="157"/>
      <c r="CN210" s="157"/>
      <c r="CO210" s="157"/>
      <c r="CP210" s="157"/>
      <c r="CQ210" s="157"/>
      <c r="CR210" s="157"/>
      <c r="CS210" s="157"/>
      <c r="CT210" s="157"/>
      <c r="CU210" s="157"/>
      <c r="CV210" s="157"/>
      <c r="CW210" s="157"/>
      <c r="CX210" s="157"/>
      <c r="CY210" s="157"/>
      <c r="CZ210" s="157"/>
    </row>
    <row r="211" spans="1:104" ht="12.75">
      <c r="A211" s="196"/>
      <c r="B211" s="196"/>
      <c r="C211" s="196"/>
      <c r="D211" s="196"/>
      <c r="E211" s="196"/>
      <c r="F211" s="196"/>
      <c r="G211" s="196"/>
      <c r="H211" s="196"/>
      <c r="I211" s="196"/>
      <c r="J211" s="196"/>
      <c r="K211" s="196"/>
      <c r="L211" s="196"/>
      <c r="M211" s="196"/>
      <c r="N211" s="196"/>
      <c r="O211" s="196"/>
      <c r="P211" s="196"/>
      <c r="Q211" s="196"/>
      <c r="R211" s="196"/>
      <c r="AA211" s="196"/>
      <c r="AB211" s="196"/>
      <c r="AC211" s="196"/>
      <c r="AD211" s="196"/>
      <c r="AE211" s="196"/>
      <c r="AF211" s="196"/>
      <c r="AG211" s="196"/>
      <c r="AH211" s="196"/>
      <c r="AI211" s="201"/>
      <c r="AJ211" s="201"/>
      <c r="AK211" s="201"/>
      <c r="AL211" s="201"/>
      <c r="AM211" s="201"/>
      <c r="AN211" s="201"/>
      <c r="AO211" s="201"/>
      <c r="AP211" s="201"/>
      <c r="AQ211" s="201"/>
      <c r="AR211" s="201"/>
      <c r="AS211" s="201"/>
      <c r="AT211" s="201"/>
      <c r="AU211" s="201"/>
      <c r="AV211" s="201"/>
      <c r="AW211" s="201"/>
      <c r="AX211" s="201"/>
      <c r="AY211" s="201"/>
      <c r="AZ211" s="201"/>
      <c r="BA211" s="201"/>
      <c r="BB211" s="201"/>
      <c r="BC211" s="201"/>
      <c r="BD211" s="201"/>
      <c r="BE211" s="201"/>
      <c r="BF211" s="201"/>
      <c r="BG211" s="201"/>
      <c r="BH211" s="201"/>
      <c r="BI211" s="201"/>
      <c r="BJ211" s="157"/>
      <c r="BK211" s="157"/>
      <c r="BL211" s="157"/>
      <c r="BM211" s="157"/>
      <c r="BN211" s="157"/>
      <c r="BO211" s="157"/>
      <c r="BP211" s="157"/>
      <c r="BQ211" s="157"/>
      <c r="BR211" s="157"/>
      <c r="BS211" s="157"/>
      <c r="BT211" s="157"/>
      <c r="BU211" s="157"/>
      <c r="BV211" s="157"/>
      <c r="BW211" s="157"/>
      <c r="BX211" s="157"/>
      <c r="BY211" s="157"/>
      <c r="BZ211" s="157"/>
      <c r="CA211" s="157"/>
      <c r="CB211" s="157"/>
      <c r="CC211" s="157"/>
      <c r="CD211" s="157"/>
      <c r="CE211" s="157"/>
      <c r="CF211" s="157"/>
      <c r="CG211" s="157"/>
      <c r="CH211" s="157"/>
      <c r="CI211" s="157"/>
      <c r="CJ211" s="157"/>
      <c r="CK211" s="157"/>
      <c r="CL211" s="157"/>
      <c r="CM211" s="157"/>
      <c r="CN211" s="157"/>
      <c r="CO211" s="157"/>
      <c r="CP211" s="157"/>
      <c r="CQ211" s="157"/>
      <c r="CR211" s="157"/>
      <c r="CS211" s="157"/>
      <c r="CT211" s="157"/>
      <c r="CU211" s="157"/>
      <c r="CV211" s="157"/>
      <c r="CW211" s="157"/>
      <c r="CX211" s="157"/>
      <c r="CY211" s="157"/>
      <c r="CZ211" s="157"/>
    </row>
    <row r="212" spans="1:104" ht="12.75">
      <c r="A212" s="196"/>
      <c r="B212" s="196"/>
      <c r="C212" s="196"/>
      <c r="D212" s="196"/>
      <c r="E212" s="196"/>
      <c r="F212" s="196"/>
      <c r="G212" s="196"/>
      <c r="H212" s="196"/>
      <c r="I212" s="196"/>
      <c r="J212" s="196"/>
      <c r="K212" s="196"/>
      <c r="L212" s="196"/>
      <c r="M212" s="196"/>
      <c r="N212" s="196"/>
      <c r="O212" s="196"/>
      <c r="P212" s="196"/>
      <c r="Q212" s="196"/>
      <c r="R212" s="196"/>
      <c r="AA212" s="196"/>
      <c r="AB212" s="196"/>
      <c r="AC212" s="196"/>
      <c r="AD212" s="196"/>
      <c r="AE212" s="196"/>
      <c r="AF212" s="196"/>
      <c r="AG212" s="196"/>
      <c r="AH212" s="196"/>
      <c r="AI212" s="201"/>
      <c r="AJ212" s="201"/>
      <c r="AK212" s="201"/>
      <c r="AL212" s="201"/>
      <c r="AM212" s="201"/>
      <c r="AN212" s="201"/>
      <c r="AO212" s="201"/>
      <c r="AP212" s="201"/>
      <c r="AQ212" s="201"/>
      <c r="AR212" s="201"/>
      <c r="AS212" s="201"/>
      <c r="AT212" s="201"/>
      <c r="AU212" s="201"/>
      <c r="AV212" s="201"/>
      <c r="AW212" s="201"/>
      <c r="AX212" s="201"/>
      <c r="AY212" s="201"/>
      <c r="AZ212" s="201"/>
      <c r="BA212" s="201"/>
      <c r="BB212" s="201"/>
      <c r="BC212" s="201"/>
      <c r="BD212" s="201"/>
      <c r="BE212" s="201"/>
      <c r="BF212" s="201"/>
      <c r="BG212" s="201"/>
      <c r="BH212" s="201"/>
      <c r="BI212" s="201"/>
      <c r="BJ212" s="157"/>
      <c r="BK212" s="157"/>
      <c r="BL212" s="157"/>
      <c r="BM212" s="157"/>
      <c r="BN212" s="157"/>
      <c r="BO212" s="157"/>
      <c r="BP212" s="157"/>
      <c r="BQ212" s="157"/>
      <c r="BR212" s="157"/>
      <c r="BS212" s="157"/>
      <c r="BT212" s="157"/>
      <c r="BU212" s="157"/>
      <c r="BV212" s="157"/>
      <c r="BW212" s="157"/>
      <c r="BX212" s="157"/>
      <c r="BY212" s="157"/>
      <c r="BZ212" s="157"/>
      <c r="CA212" s="157"/>
      <c r="CB212" s="157"/>
      <c r="CC212" s="157"/>
      <c r="CD212" s="157"/>
      <c r="CE212" s="157"/>
      <c r="CF212" s="157"/>
      <c r="CG212" s="157"/>
      <c r="CH212" s="157"/>
      <c r="CI212" s="157"/>
      <c r="CJ212" s="157"/>
      <c r="CK212" s="157"/>
      <c r="CL212" s="157"/>
      <c r="CM212" s="157"/>
      <c r="CN212" s="157"/>
      <c r="CO212" s="157"/>
      <c r="CP212" s="157"/>
      <c r="CQ212" s="157"/>
      <c r="CR212" s="157"/>
      <c r="CS212" s="157"/>
      <c r="CT212" s="157"/>
      <c r="CU212" s="157"/>
      <c r="CV212" s="157"/>
      <c r="CW212" s="157"/>
      <c r="CX212" s="157"/>
      <c r="CY212" s="157"/>
      <c r="CZ212" s="157"/>
    </row>
    <row r="213" spans="1:104" ht="12.75">
      <c r="A213" s="196"/>
      <c r="B213" s="196"/>
      <c r="C213" s="196"/>
      <c r="D213" s="196"/>
      <c r="E213" s="196"/>
      <c r="F213" s="196"/>
      <c r="G213" s="196"/>
      <c r="H213" s="196"/>
      <c r="I213" s="196"/>
      <c r="J213" s="196"/>
      <c r="K213" s="196"/>
      <c r="L213" s="196"/>
      <c r="M213" s="196"/>
      <c r="N213" s="196"/>
      <c r="O213" s="196"/>
      <c r="P213" s="196"/>
      <c r="Q213" s="196"/>
      <c r="R213" s="196"/>
      <c r="AA213" s="196"/>
      <c r="AB213" s="196"/>
      <c r="AC213" s="196"/>
      <c r="AD213" s="196"/>
      <c r="AE213" s="196"/>
      <c r="AF213" s="196"/>
      <c r="AG213" s="196"/>
      <c r="AH213" s="196"/>
      <c r="AI213" s="201"/>
      <c r="AJ213" s="201"/>
      <c r="AK213" s="201"/>
      <c r="AL213" s="201"/>
      <c r="AM213" s="201"/>
      <c r="AN213" s="201"/>
      <c r="AO213" s="201"/>
      <c r="AP213" s="201"/>
      <c r="AQ213" s="201"/>
      <c r="AR213" s="201"/>
      <c r="AS213" s="201"/>
      <c r="AT213" s="201"/>
      <c r="AU213" s="201"/>
      <c r="AV213" s="201"/>
      <c r="AW213" s="201"/>
      <c r="AX213" s="201"/>
      <c r="AY213" s="201"/>
      <c r="AZ213" s="201"/>
      <c r="BA213" s="201"/>
      <c r="BB213" s="201"/>
      <c r="BC213" s="201"/>
      <c r="BD213" s="201"/>
      <c r="BE213" s="201"/>
      <c r="BF213" s="201"/>
      <c r="BG213" s="201"/>
      <c r="BH213" s="201"/>
      <c r="BI213" s="201"/>
      <c r="BJ213" s="157"/>
      <c r="BK213" s="157"/>
      <c r="BL213" s="157"/>
      <c r="BM213" s="157"/>
      <c r="BN213" s="157"/>
      <c r="BO213" s="157"/>
      <c r="BP213" s="157"/>
      <c r="BQ213" s="157"/>
      <c r="BR213" s="157"/>
      <c r="BS213" s="157"/>
      <c r="BT213" s="157"/>
      <c r="BU213" s="157"/>
      <c r="BV213" s="157"/>
      <c r="BW213" s="157"/>
      <c r="BX213" s="157"/>
      <c r="BY213" s="157"/>
      <c r="BZ213" s="157"/>
      <c r="CA213" s="157"/>
      <c r="CB213" s="157"/>
      <c r="CC213" s="157"/>
      <c r="CD213" s="157"/>
      <c r="CE213" s="157"/>
      <c r="CF213" s="157"/>
      <c r="CG213" s="157"/>
      <c r="CH213" s="157"/>
      <c r="CI213" s="157"/>
      <c r="CJ213" s="157"/>
      <c r="CK213" s="157"/>
      <c r="CL213" s="157"/>
      <c r="CM213" s="157"/>
      <c r="CN213" s="157"/>
      <c r="CO213" s="157"/>
      <c r="CP213" s="157"/>
      <c r="CQ213" s="157"/>
      <c r="CR213" s="157"/>
      <c r="CS213" s="157"/>
      <c r="CT213" s="157"/>
      <c r="CU213" s="157"/>
      <c r="CV213" s="157"/>
      <c r="CW213" s="157"/>
      <c r="CX213" s="157"/>
      <c r="CY213" s="157"/>
      <c r="CZ213" s="157"/>
    </row>
    <row r="214" spans="1:104" ht="12.75">
      <c r="A214" s="196"/>
      <c r="B214" s="196"/>
      <c r="C214" s="196"/>
      <c r="D214" s="196"/>
      <c r="E214" s="196"/>
      <c r="F214" s="196"/>
      <c r="G214" s="196"/>
      <c r="H214" s="196"/>
      <c r="I214" s="196"/>
      <c r="J214" s="196"/>
      <c r="K214" s="196"/>
      <c r="L214" s="196"/>
      <c r="M214" s="196"/>
      <c r="N214" s="196"/>
      <c r="O214" s="196"/>
      <c r="P214" s="196"/>
      <c r="Q214" s="196"/>
      <c r="R214" s="196"/>
      <c r="AA214" s="196"/>
      <c r="AB214" s="196"/>
      <c r="AC214" s="196"/>
      <c r="AD214" s="196"/>
      <c r="AE214" s="196"/>
      <c r="AF214" s="196"/>
      <c r="AG214" s="196"/>
      <c r="AH214" s="196"/>
      <c r="AI214" s="201"/>
      <c r="AJ214" s="201"/>
      <c r="AK214" s="201"/>
      <c r="AL214" s="201"/>
      <c r="AM214" s="201"/>
      <c r="AN214" s="201"/>
      <c r="AO214" s="201"/>
      <c r="AP214" s="201"/>
      <c r="AQ214" s="201"/>
      <c r="AR214" s="201"/>
      <c r="AS214" s="201"/>
      <c r="AT214" s="201"/>
      <c r="AU214" s="201"/>
      <c r="AV214" s="201"/>
      <c r="AW214" s="201"/>
      <c r="AX214" s="201"/>
      <c r="AY214" s="201"/>
      <c r="AZ214" s="201"/>
      <c r="BA214" s="201"/>
      <c r="BB214" s="201"/>
      <c r="BC214" s="201"/>
      <c r="BD214" s="201"/>
      <c r="BE214" s="201"/>
      <c r="BF214" s="201"/>
      <c r="BG214" s="201"/>
      <c r="BH214" s="201"/>
      <c r="BI214" s="201"/>
      <c r="BJ214" s="157"/>
      <c r="BK214" s="157"/>
      <c r="BL214" s="157"/>
      <c r="BM214" s="157"/>
      <c r="BN214" s="157"/>
      <c r="BO214" s="157"/>
      <c r="BP214" s="157"/>
      <c r="BQ214" s="157"/>
      <c r="BR214" s="157"/>
      <c r="BS214" s="157"/>
      <c r="BT214" s="157"/>
      <c r="BU214" s="157"/>
      <c r="BV214" s="157"/>
      <c r="BW214" s="157"/>
      <c r="BX214" s="157"/>
      <c r="BY214" s="157"/>
      <c r="BZ214" s="157"/>
      <c r="CA214" s="157"/>
      <c r="CB214" s="157"/>
      <c r="CC214" s="157"/>
      <c r="CD214" s="157"/>
      <c r="CE214" s="157"/>
      <c r="CF214" s="157"/>
      <c r="CG214" s="157"/>
      <c r="CH214" s="157"/>
      <c r="CI214" s="157"/>
      <c r="CJ214" s="157"/>
      <c r="CK214" s="157"/>
      <c r="CL214" s="157"/>
      <c r="CM214" s="157"/>
      <c r="CN214" s="157"/>
      <c r="CO214" s="157"/>
      <c r="CP214" s="157"/>
      <c r="CQ214" s="157"/>
      <c r="CR214" s="157"/>
      <c r="CS214" s="157"/>
      <c r="CT214" s="157"/>
      <c r="CU214" s="157"/>
      <c r="CV214" s="157"/>
      <c r="CW214" s="157"/>
      <c r="CX214" s="157"/>
      <c r="CY214" s="157"/>
      <c r="CZ214" s="157"/>
    </row>
    <row r="215" spans="1:104" ht="12.75">
      <c r="A215" s="196"/>
      <c r="B215" s="196"/>
      <c r="C215" s="196"/>
      <c r="D215" s="196"/>
      <c r="E215" s="196"/>
      <c r="F215" s="196"/>
      <c r="G215" s="196"/>
      <c r="H215" s="196"/>
      <c r="I215" s="196"/>
      <c r="J215" s="196"/>
      <c r="K215" s="196"/>
      <c r="L215" s="196"/>
      <c r="M215" s="196"/>
      <c r="N215" s="196"/>
      <c r="O215" s="196"/>
      <c r="P215" s="196"/>
      <c r="Q215" s="196"/>
      <c r="R215" s="196"/>
      <c r="AA215" s="196"/>
      <c r="AB215" s="196"/>
      <c r="AC215" s="196"/>
      <c r="AD215" s="196"/>
      <c r="AE215" s="196"/>
      <c r="AF215" s="196"/>
      <c r="AG215" s="196"/>
      <c r="AH215" s="196"/>
      <c r="AI215" s="201"/>
      <c r="AJ215" s="201"/>
      <c r="AK215" s="201"/>
      <c r="AL215" s="201"/>
      <c r="AM215" s="201"/>
      <c r="AN215" s="201"/>
      <c r="AO215" s="201"/>
      <c r="AP215" s="201"/>
      <c r="AQ215" s="201"/>
      <c r="AR215" s="201"/>
      <c r="AS215" s="201"/>
      <c r="AT215" s="201"/>
      <c r="AU215" s="201"/>
      <c r="AV215" s="201"/>
      <c r="AW215" s="201"/>
      <c r="AX215" s="201"/>
      <c r="AY215" s="201"/>
      <c r="AZ215" s="201"/>
      <c r="BA215" s="201"/>
      <c r="BB215" s="201"/>
      <c r="BC215" s="201"/>
      <c r="BD215" s="201"/>
      <c r="BE215" s="201"/>
      <c r="BF215" s="201"/>
      <c r="BG215" s="201"/>
      <c r="BH215" s="201"/>
      <c r="BI215" s="201"/>
      <c r="BJ215" s="157"/>
      <c r="BK215" s="157"/>
      <c r="BL215" s="157"/>
      <c r="BM215" s="157"/>
      <c r="BN215" s="157"/>
      <c r="BO215" s="157"/>
      <c r="BP215" s="157"/>
      <c r="BQ215" s="157"/>
      <c r="BR215" s="157"/>
      <c r="BS215" s="157"/>
      <c r="BT215" s="157"/>
      <c r="BU215" s="157"/>
      <c r="BV215" s="157"/>
      <c r="BW215" s="157"/>
      <c r="BX215" s="157"/>
      <c r="BY215" s="157"/>
      <c r="BZ215" s="157"/>
      <c r="CA215" s="157"/>
      <c r="CB215" s="157"/>
      <c r="CC215" s="157"/>
      <c r="CD215" s="157"/>
      <c r="CE215" s="157"/>
      <c r="CF215" s="157"/>
      <c r="CG215" s="157"/>
      <c r="CH215" s="157"/>
      <c r="CI215" s="157"/>
      <c r="CJ215" s="157"/>
      <c r="CK215" s="157"/>
      <c r="CL215" s="157"/>
      <c r="CM215" s="157"/>
      <c r="CN215" s="157"/>
      <c r="CO215" s="157"/>
      <c r="CP215" s="157"/>
      <c r="CQ215" s="157"/>
      <c r="CR215" s="157"/>
      <c r="CS215" s="157"/>
      <c r="CT215" s="157"/>
      <c r="CU215" s="157"/>
      <c r="CV215" s="157"/>
      <c r="CW215" s="157"/>
      <c r="CX215" s="157"/>
      <c r="CY215" s="157"/>
      <c r="CZ215" s="157"/>
    </row>
    <row r="216" spans="1:104" ht="12.75">
      <c r="A216" s="196"/>
      <c r="B216" s="196"/>
      <c r="C216" s="196"/>
      <c r="D216" s="196"/>
      <c r="E216" s="196"/>
      <c r="F216" s="196"/>
      <c r="G216" s="196"/>
      <c r="H216" s="196"/>
      <c r="I216" s="196"/>
      <c r="J216" s="196"/>
      <c r="K216" s="196"/>
      <c r="L216" s="196"/>
      <c r="M216" s="196"/>
      <c r="N216" s="196"/>
      <c r="O216" s="196"/>
      <c r="P216" s="196"/>
      <c r="Q216" s="196"/>
      <c r="R216" s="196"/>
      <c r="AA216" s="196"/>
      <c r="AB216" s="196"/>
      <c r="AC216" s="196"/>
      <c r="AD216" s="196"/>
      <c r="AE216" s="196"/>
      <c r="AF216" s="196"/>
      <c r="AG216" s="196"/>
      <c r="AH216" s="196"/>
      <c r="AI216" s="201"/>
      <c r="AJ216" s="201"/>
      <c r="AK216" s="201"/>
      <c r="AL216" s="201"/>
      <c r="AM216" s="201"/>
      <c r="AN216" s="201"/>
      <c r="AO216" s="201"/>
      <c r="AP216" s="201"/>
      <c r="AQ216" s="201"/>
      <c r="AR216" s="201"/>
      <c r="AS216" s="201"/>
      <c r="AT216" s="201"/>
      <c r="AU216" s="201"/>
      <c r="AV216" s="201"/>
      <c r="AW216" s="201"/>
      <c r="AX216" s="201"/>
      <c r="AY216" s="201"/>
      <c r="AZ216" s="201"/>
      <c r="BA216" s="201"/>
      <c r="BB216" s="201"/>
      <c r="BC216" s="201"/>
      <c r="BD216" s="201"/>
      <c r="BE216" s="201"/>
      <c r="BF216" s="201"/>
      <c r="BG216" s="201"/>
      <c r="BH216" s="201"/>
      <c r="BI216" s="201"/>
      <c r="BJ216" s="157"/>
      <c r="BK216" s="157"/>
      <c r="BL216" s="157"/>
      <c r="BM216" s="157"/>
      <c r="BN216" s="157"/>
      <c r="BO216" s="157"/>
      <c r="BP216" s="157"/>
      <c r="BQ216" s="157"/>
      <c r="BR216" s="157"/>
      <c r="BS216" s="157"/>
      <c r="BT216" s="157"/>
      <c r="BU216" s="157"/>
      <c r="BV216" s="157"/>
      <c r="BW216" s="157"/>
      <c r="BX216" s="157"/>
      <c r="BY216" s="157"/>
      <c r="BZ216" s="157"/>
      <c r="CA216" s="157"/>
      <c r="CB216" s="157"/>
      <c r="CC216" s="157"/>
      <c r="CD216" s="157"/>
      <c r="CE216" s="157"/>
      <c r="CF216" s="157"/>
      <c r="CG216" s="157"/>
      <c r="CH216" s="157"/>
      <c r="CI216" s="157"/>
      <c r="CJ216" s="157"/>
      <c r="CK216" s="157"/>
      <c r="CL216" s="157"/>
      <c r="CM216" s="157"/>
      <c r="CN216" s="157"/>
      <c r="CO216" s="157"/>
      <c r="CP216" s="157"/>
      <c r="CQ216" s="157"/>
      <c r="CR216" s="157"/>
      <c r="CS216" s="157"/>
      <c r="CT216" s="157"/>
      <c r="CU216" s="157"/>
      <c r="CV216" s="157"/>
      <c r="CW216" s="157"/>
      <c r="CX216" s="157"/>
      <c r="CY216" s="157"/>
      <c r="CZ216" s="157"/>
    </row>
    <row r="217" spans="1:104" ht="12.75">
      <c r="A217" s="196"/>
      <c r="B217" s="196"/>
      <c r="C217" s="196"/>
      <c r="D217" s="196"/>
      <c r="E217" s="196"/>
      <c r="F217" s="196"/>
      <c r="G217" s="196"/>
      <c r="H217" s="196"/>
      <c r="I217" s="196"/>
      <c r="J217" s="196"/>
      <c r="K217" s="196"/>
      <c r="L217" s="196"/>
      <c r="M217" s="196"/>
      <c r="N217" s="196"/>
      <c r="O217" s="196"/>
      <c r="P217" s="196"/>
      <c r="Q217" s="196"/>
      <c r="R217" s="196"/>
      <c r="AA217" s="196"/>
      <c r="AB217" s="196"/>
      <c r="AC217" s="196"/>
      <c r="AD217" s="196"/>
      <c r="AE217" s="196"/>
      <c r="AF217" s="196"/>
      <c r="AG217" s="196"/>
      <c r="AH217" s="196"/>
      <c r="AI217" s="201"/>
      <c r="AJ217" s="201"/>
      <c r="AK217" s="201"/>
      <c r="AL217" s="201"/>
      <c r="AM217" s="201"/>
      <c r="AN217" s="201"/>
      <c r="AO217" s="201"/>
      <c r="AP217" s="201"/>
      <c r="AQ217" s="201"/>
      <c r="AR217" s="201"/>
      <c r="AS217" s="201"/>
      <c r="AT217" s="201"/>
      <c r="AU217" s="201"/>
      <c r="AV217" s="201"/>
      <c r="AW217" s="201"/>
      <c r="AX217" s="201"/>
      <c r="AY217" s="201"/>
      <c r="AZ217" s="201"/>
      <c r="BA217" s="201"/>
      <c r="BB217" s="201"/>
      <c r="BC217" s="201"/>
      <c r="BD217" s="201"/>
      <c r="BE217" s="201"/>
      <c r="BF217" s="201"/>
      <c r="BG217" s="201"/>
      <c r="BH217" s="201"/>
      <c r="BI217" s="201"/>
      <c r="BJ217" s="157"/>
      <c r="BK217" s="157"/>
      <c r="BL217" s="157"/>
      <c r="BM217" s="157"/>
      <c r="BN217" s="157"/>
      <c r="BO217" s="157"/>
      <c r="BP217" s="157"/>
      <c r="BQ217" s="157"/>
      <c r="BR217" s="157"/>
      <c r="BS217" s="157"/>
      <c r="BT217" s="157"/>
      <c r="BU217" s="157"/>
      <c r="BV217" s="157"/>
      <c r="BW217" s="157"/>
      <c r="BX217" s="157"/>
      <c r="BY217" s="157"/>
      <c r="BZ217" s="157"/>
      <c r="CA217" s="157"/>
      <c r="CB217" s="157"/>
      <c r="CC217" s="157"/>
      <c r="CD217" s="157"/>
      <c r="CE217" s="157"/>
      <c r="CF217" s="157"/>
      <c r="CG217" s="157"/>
      <c r="CH217" s="157"/>
      <c r="CI217" s="157"/>
      <c r="CJ217" s="157"/>
      <c r="CK217" s="157"/>
      <c r="CL217" s="157"/>
      <c r="CM217" s="157"/>
      <c r="CN217" s="157"/>
      <c r="CO217" s="157"/>
      <c r="CP217" s="157"/>
      <c r="CQ217" s="157"/>
      <c r="CR217" s="157"/>
      <c r="CS217" s="157"/>
      <c r="CT217" s="157"/>
      <c r="CU217" s="157"/>
      <c r="CV217" s="157"/>
      <c r="CW217" s="157"/>
      <c r="CX217" s="157"/>
      <c r="CY217" s="157"/>
      <c r="CZ217" s="157"/>
    </row>
    <row r="218" spans="1:104" ht="12.75">
      <c r="A218" s="196"/>
      <c r="B218" s="196"/>
      <c r="C218" s="196"/>
      <c r="D218" s="196"/>
      <c r="E218" s="196"/>
      <c r="F218" s="196"/>
      <c r="G218" s="196"/>
      <c r="H218" s="196"/>
      <c r="I218" s="196"/>
      <c r="J218" s="196"/>
      <c r="K218" s="196"/>
      <c r="L218" s="196"/>
      <c r="M218" s="196"/>
      <c r="N218" s="196"/>
      <c r="O218" s="196"/>
      <c r="P218" s="196"/>
      <c r="Q218" s="196"/>
      <c r="R218" s="196"/>
      <c r="AA218" s="196"/>
      <c r="AB218" s="196"/>
      <c r="AC218" s="196"/>
      <c r="AD218" s="196"/>
      <c r="AE218" s="196"/>
      <c r="AF218" s="196"/>
      <c r="AG218" s="196"/>
      <c r="AH218" s="196"/>
      <c r="AI218" s="201"/>
      <c r="AJ218" s="201"/>
      <c r="AK218" s="201"/>
      <c r="AL218" s="201"/>
      <c r="AM218" s="201"/>
      <c r="AN218" s="201"/>
      <c r="AO218" s="201"/>
      <c r="AP218" s="201"/>
      <c r="AQ218" s="201"/>
      <c r="AR218" s="201"/>
      <c r="AS218" s="201"/>
      <c r="AT218" s="201"/>
      <c r="AU218" s="201"/>
      <c r="AV218" s="201"/>
      <c r="AW218" s="201"/>
      <c r="AX218" s="201"/>
      <c r="AY218" s="201"/>
      <c r="AZ218" s="201"/>
      <c r="BA218" s="201"/>
      <c r="BB218" s="201"/>
      <c r="BC218" s="201"/>
      <c r="BD218" s="201"/>
      <c r="BE218" s="201"/>
      <c r="BF218" s="201"/>
      <c r="BG218" s="201"/>
      <c r="BH218" s="201"/>
      <c r="BI218" s="201"/>
      <c r="BJ218" s="157"/>
      <c r="BK218" s="157"/>
      <c r="BL218" s="157"/>
      <c r="BM218" s="157"/>
      <c r="BN218" s="157"/>
      <c r="BO218" s="157"/>
      <c r="BP218" s="157"/>
      <c r="BQ218" s="157"/>
      <c r="BR218" s="157"/>
      <c r="BS218" s="157"/>
      <c r="BT218" s="157"/>
      <c r="BU218" s="157"/>
      <c r="BV218" s="157"/>
      <c r="BW218" s="157"/>
      <c r="BX218" s="157"/>
      <c r="BY218" s="157"/>
      <c r="BZ218" s="157"/>
      <c r="CA218" s="157"/>
      <c r="CB218" s="157"/>
      <c r="CC218" s="157"/>
      <c r="CD218" s="157"/>
      <c r="CE218" s="157"/>
      <c r="CF218" s="157"/>
      <c r="CG218" s="157"/>
      <c r="CH218" s="157"/>
      <c r="CI218" s="157"/>
      <c r="CJ218" s="157"/>
      <c r="CK218" s="157"/>
      <c r="CL218" s="157"/>
      <c r="CM218" s="157"/>
      <c r="CN218" s="157"/>
      <c r="CO218" s="157"/>
      <c r="CP218" s="157"/>
      <c r="CQ218" s="157"/>
      <c r="CR218" s="157"/>
      <c r="CS218" s="157"/>
      <c r="CT218" s="157"/>
      <c r="CU218" s="157"/>
      <c r="CV218" s="157"/>
      <c r="CW218" s="157"/>
      <c r="CX218" s="157"/>
      <c r="CY218" s="157"/>
      <c r="CZ218" s="157"/>
    </row>
    <row r="219" spans="1:104" ht="12.75">
      <c r="A219" s="196"/>
      <c r="B219" s="196"/>
      <c r="C219" s="196"/>
      <c r="D219" s="196"/>
      <c r="E219" s="196"/>
      <c r="F219" s="196"/>
      <c r="G219" s="196"/>
      <c r="H219" s="196"/>
      <c r="I219" s="196"/>
      <c r="J219" s="196"/>
      <c r="K219" s="196"/>
      <c r="L219" s="196"/>
      <c r="M219" s="196"/>
      <c r="N219" s="196"/>
      <c r="O219" s="196"/>
      <c r="P219" s="196"/>
      <c r="Q219" s="196"/>
      <c r="R219" s="196"/>
      <c r="AA219" s="196"/>
      <c r="AB219" s="196"/>
      <c r="AC219" s="196"/>
      <c r="AD219" s="196"/>
      <c r="AE219" s="196"/>
      <c r="AF219" s="196"/>
      <c r="AG219" s="196"/>
      <c r="AH219" s="196"/>
      <c r="AI219" s="201"/>
      <c r="AJ219" s="201"/>
      <c r="AK219" s="201"/>
      <c r="AL219" s="201"/>
      <c r="AM219" s="201"/>
      <c r="AN219" s="201"/>
      <c r="AO219" s="201"/>
      <c r="AP219" s="201"/>
      <c r="AQ219" s="201"/>
      <c r="AR219" s="201"/>
      <c r="AS219" s="201"/>
      <c r="AT219" s="201"/>
      <c r="AU219" s="201"/>
      <c r="AV219" s="201"/>
      <c r="AW219" s="201"/>
      <c r="AX219" s="201"/>
      <c r="AY219" s="201"/>
      <c r="AZ219" s="201"/>
      <c r="BA219" s="201"/>
      <c r="BB219" s="201"/>
      <c r="BC219" s="201"/>
      <c r="BD219" s="201"/>
      <c r="BE219" s="201"/>
      <c r="BF219" s="201"/>
      <c r="BG219" s="201"/>
      <c r="BH219" s="201"/>
      <c r="BI219" s="201"/>
      <c r="BJ219" s="157"/>
      <c r="BK219" s="157"/>
      <c r="BL219" s="157"/>
      <c r="BM219" s="157"/>
      <c r="BN219" s="157"/>
      <c r="BO219" s="157"/>
      <c r="BP219" s="157"/>
      <c r="BQ219" s="157"/>
      <c r="BR219" s="157"/>
      <c r="BS219" s="157"/>
      <c r="BT219" s="157"/>
      <c r="BU219" s="157"/>
      <c r="BV219" s="157"/>
      <c r="BW219" s="157"/>
      <c r="BX219" s="157"/>
      <c r="BY219" s="157"/>
      <c r="BZ219" s="157"/>
      <c r="CA219" s="157"/>
      <c r="CB219" s="157"/>
      <c r="CC219" s="157"/>
      <c r="CD219" s="157"/>
      <c r="CE219" s="157"/>
      <c r="CF219" s="157"/>
      <c r="CG219" s="157"/>
      <c r="CH219" s="157"/>
      <c r="CI219" s="157"/>
      <c r="CJ219" s="157"/>
      <c r="CK219" s="157"/>
      <c r="CL219" s="157"/>
      <c r="CM219" s="157"/>
      <c r="CN219" s="157"/>
      <c r="CO219" s="157"/>
      <c r="CP219" s="157"/>
      <c r="CQ219" s="157"/>
      <c r="CR219" s="157"/>
      <c r="CS219" s="157"/>
      <c r="CT219" s="157"/>
      <c r="CU219" s="157"/>
      <c r="CV219" s="157"/>
      <c r="CW219" s="157"/>
      <c r="CX219" s="157"/>
      <c r="CY219" s="157"/>
      <c r="CZ219" s="157"/>
    </row>
    <row r="220" spans="1:104" ht="12.75">
      <c r="A220" s="196"/>
      <c r="B220" s="196"/>
      <c r="C220" s="196"/>
      <c r="D220" s="196"/>
      <c r="E220" s="196"/>
      <c r="F220" s="196"/>
      <c r="G220" s="196"/>
      <c r="H220" s="196"/>
      <c r="I220" s="196"/>
      <c r="J220" s="196"/>
      <c r="K220" s="196"/>
      <c r="L220" s="196"/>
      <c r="M220" s="196"/>
      <c r="N220" s="196"/>
      <c r="O220" s="196"/>
      <c r="P220" s="196"/>
      <c r="Q220" s="196"/>
      <c r="R220" s="196"/>
      <c r="AA220" s="196"/>
      <c r="AB220" s="196"/>
      <c r="AC220" s="196"/>
      <c r="AD220" s="196"/>
      <c r="AE220" s="196"/>
      <c r="AF220" s="196"/>
      <c r="AG220" s="196"/>
      <c r="AH220" s="196"/>
      <c r="AI220" s="201"/>
      <c r="AJ220" s="201"/>
      <c r="AK220" s="201"/>
      <c r="AL220" s="201"/>
      <c r="AM220" s="201"/>
      <c r="AN220" s="201"/>
      <c r="AO220" s="201"/>
      <c r="AP220" s="201"/>
      <c r="AQ220" s="201"/>
      <c r="AR220" s="201"/>
      <c r="AS220" s="201"/>
      <c r="AT220" s="201"/>
      <c r="AU220" s="201"/>
      <c r="AV220" s="201"/>
      <c r="AW220" s="201"/>
      <c r="AX220" s="201"/>
      <c r="AY220" s="201"/>
      <c r="AZ220" s="201"/>
      <c r="BA220" s="201"/>
      <c r="BB220" s="201"/>
      <c r="BC220" s="201"/>
      <c r="BD220" s="201"/>
      <c r="BE220" s="201"/>
      <c r="BF220" s="201"/>
      <c r="BG220" s="201"/>
      <c r="BH220" s="201"/>
      <c r="BI220" s="201"/>
      <c r="BJ220" s="157"/>
      <c r="BK220" s="157"/>
      <c r="BL220" s="157"/>
      <c r="BM220" s="157"/>
      <c r="BN220" s="157"/>
      <c r="BO220" s="157"/>
      <c r="BP220" s="157"/>
      <c r="BQ220" s="157"/>
      <c r="BR220" s="157"/>
      <c r="BS220" s="157"/>
      <c r="BT220" s="157"/>
      <c r="BU220" s="157"/>
      <c r="BV220" s="157"/>
      <c r="BW220" s="157"/>
      <c r="BX220" s="157"/>
      <c r="BY220" s="157"/>
      <c r="BZ220" s="157"/>
      <c r="CA220" s="157"/>
      <c r="CB220" s="157"/>
      <c r="CC220" s="157"/>
      <c r="CD220" s="157"/>
      <c r="CE220" s="157"/>
      <c r="CF220" s="157"/>
      <c r="CG220" s="157"/>
      <c r="CH220" s="157"/>
      <c r="CI220" s="157"/>
      <c r="CJ220" s="157"/>
      <c r="CK220" s="157"/>
      <c r="CL220" s="157"/>
      <c r="CM220" s="157"/>
      <c r="CN220" s="157"/>
      <c r="CO220" s="157"/>
      <c r="CP220" s="157"/>
      <c r="CQ220" s="157"/>
      <c r="CR220" s="157"/>
      <c r="CS220" s="157"/>
      <c r="CT220" s="157"/>
      <c r="CU220" s="157"/>
      <c r="CV220" s="157"/>
      <c r="CW220" s="157"/>
      <c r="CX220" s="157"/>
      <c r="CY220" s="157"/>
      <c r="CZ220" s="157"/>
    </row>
    <row r="221" spans="1:104" ht="12.75">
      <c r="A221" s="196"/>
      <c r="B221" s="196"/>
      <c r="C221" s="196"/>
      <c r="D221" s="196"/>
      <c r="E221" s="196"/>
      <c r="F221" s="196"/>
      <c r="G221" s="196"/>
      <c r="H221" s="196"/>
      <c r="I221" s="196"/>
      <c r="J221" s="196"/>
      <c r="K221" s="196"/>
      <c r="L221" s="196"/>
      <c r="M221" s="196"/>
      <c r="N221" s="196"/>
      <c r="O221" s="196"/>
      <c r="P221" s="196"/>
      <c r="Q221" s="196"/>
      <c r="R221" s="196"/>
      <c r="AA221" s="196"/>
      <c r="AB221" s="196"/>
      <c r="AC221" s="196"/>
      <c r="AD221" s="196"/>
      <c r="AE221" s="196"/>
      <c r="AF221" s="196"/>
      <c r="AG221" s="196"/>
      <c r="AH221" s="196"/>
      <c r="AI221" s="201"/>
      <c r="AJ221" s="201"/>
      <c r="AK221" s="201"/>
      <c r="AL221" s="201"/>
      <c r="AM221" s="201"/>
      <c r="AN221" s="201"/>
      <c r="AO221" s="201"/>
      <c r="AP221" s="201"/>
      <c r="AQ221" s="201"/>
      <c r="AR221" s="201"/>
      <c r="AS221" s="201"/>
      <c r="AT221" s="201"/>
      <c r="AU221" s="201"/>
      <c r="AV221" s="201"/>
      <c r="AW221" s="201"/>
      <c r="AX221" s="201"/>
      <c r="AY221" s="201"/>
      <c r="AZ221" s="201"/>
      <c r="BA221" s="201"/>
      <c r="BB221" s="201"/>
      <c r="BC221" s="201"/>
      <c r="BD221" s="201"/>
      <c r="BE221" s="201"/>
      <c r="BF221" s="201"/>
      <c r="BG221" s="201"/>
      <c r="BH221" s="201"/>
      <c r="BI221" s="201"/>
      <c r="BJ221" s="157"/>
      <c r="BK221" s="157"/>
      <c r="BL221" s="157"/>
      <c r="BM221" s="157"/>
      <c r="BN221" s="157"/>
      <c r="BO221" s="157"/>
      <c r="BP221" s="157"/>
      <c r="BQ221" s="157"/>
      <c r="BR221" s="157"/>
      <c r="BS221" s="157"/>
      <c r="BT221" s="157"/>
      <c r="BU221" s="157"/>
      <c r="BV221" s="157"/>
      <c r="BW221" s="157"/>
      <c r="BX221" s="157"/>
      <c r="BY221" s="157"/>
      <c r="BZ221" s="157"/>
      <c r="CA221" s="157"/>
      <c r="CB221" s="157"/>
      <c r="CC221" s="157"/>
      <c r="CD221" s="157"/>
      <c r="CE221" s="157"/>
      <c r="CF221" s="157"/>
      <c r="CG221" s="157"/>
      <c r="CH221" s="157"/>
      <c r="CI221" s="157"/>
      <c r="CJ221" s="157"/>
      <c r="CK221" s="157"/>
      <c r="CL221" s="157"/>
      <c r="CM221" s="157"/>
      <c r="CN221" s="157"/>
      <c r="CO221" s="157"/>
      <c r="CP221" s="157"/>
      <c r="CQ221" s="157"/>
      <c r="CR221" s="157"/>
      <c r="CS221" s="157"/>
      <c r="CT221" s="157"/>
      <c r="CU221" s="157"/>
      <c r="CV221" s="157"/>
      <c r="CW221" s="157"/>
      <c r="CX221" s="157"/>
      <c r="CY221" s="157"/>
      <c r="CZ221" s="157"/>
    </row>
    <row r="222" spans="1:104" ht="12.75">
      <c r="A222" s="196"/>
      <c r="B222" s="196"/>
      <c r="C222" s="196"/>
      <c r="D222" s="196"/>
      <c r="E222" s="196"/>
      <c r="F222" s="196"/>
      <c r="G222" s="196"/>
      <c r="H222" s="196"/>
      <c r="I222" s="196"/>
      <c r="J222" s="196"/>
      <c r="K222" s="196"/>
      <c r="L222" s="196"/>
      <c r="M222" s="196"/>
      <c r="N222" s="196"/>
      <c r="O222" s="196"/>
      <c r="P222" s="196"/>
      <c r="Q222" s="196"/>
      <c r="R222" s="196"/>
      <c r="AA222" s="196"/>
      <c r="AB222" s="196"/>
      <c r="AC222" s="196"/>
      <c r="AD222" s="196"/>
      <c r="AE222" s="196"/>
      <c r="AF222" s="196"/>
      <c r="AG222" s="196"/>
      <c r="AH222" s="196"/>
      <c r="AI222" s="201"/>
      <c r="AJ222" s="201"/>
      <c r="AK222" s="201"/>
      <c r="AL222" s="201"/>
      <c r="AM222" s="201"/>
      <c r="AN222" s="201"/>
      <c r="AO222" s="201"/>
      <c r="AP222" s="201"/>
      <c r="AQ222" s="201"/>
      <c r="AR222" s="201"/>
      <c r="AS222" s="201"/>
      <c r="AT222" s="201"/>
      <c r="AU222" s="201"/>
      <c r="AV222" s="201"/>
      <c r="AW222" s="201"/>
      <c r="AX222" s="201"/>
      <c r="AY222" s="201"/>
      <c r="AZ222" s="201"/>
      <c r="BA222" s="201"/>
      <c r="BB222" s="201"/>
      <c r="BC222" s="201"/>
      <c r="BD222" s="201"/>
      <c r="BE222" s="201"/>
      <c r="BF222" s="201"/>
      <c r="BG222" s="201"/>
      <c r="BH222" s="201"/>
      <c r="BI222" s="201"/>
      <c r="BJ222" s="157"/>
      <c r="BK222" s="157"/>
      <c r="BL222" s="157"/>
      <c r="BM222" s="157"/>
      <c r="BN222" s="157"/>
      <c r="BO222" s="157"/>
      <c r="BP222" s="157"/>
      <c r="BQ222" s="157"/>
      <c r="BR222" s="157"/>
      <c r="BS222" s="157"/>
      <c r="BT222" s="157"/>
      <c r="BU222" s="157"/>
      <c r="BV222" s="157"/>
      <c r="BW222" s="157"/>
      <c r="BX222" s="157"/>
      <c r="BY222" s="157"/>
      <c r="BZ222" s="157"/>
      <c r="CA222" s="157"/>
      <c r="CB222" s="157"/>
      <c r="CC222" s="157"/>
      <c r="CD222" s="157"/>
      <c r="CE222" s="157"/>
      <c r="CF222" s="157"/>
      <c r="CG222" s="157"/>
      <c r="CH222" s="157"/>
      <c r="CI222" s="157"/>
      <c r="CJ222" s="157"/>
      <c r="CK222" s="157"/>
      <c r="CL222" s="157"/>
      <c r="CM222" s="157"/>
      <c r="CN222" s="157"/>
      <c r="CO222" s="157"/>
      <c r="CP222" s="157"/>
      <c r="CQ222" s="157"/>
      <c r="CR222" s="157"/>
      <c r="CS222" s="157"/>
      <c r="CT222" s="157"/>
      <c r="CU222" s="157"/>
      <c r="CV222" s="157"/>
      <c r="CW222" s="157"/>
      <c r="CX222" s="157"/>
      <c r="CY222" s="157"/>
      <c r="CZ222" s="157"/>
    </row>
    <row r="223" spans="1:104" ht="12.75">
      <c r="A223" s="196"/>
      <c r="B223" s="196"/>
      <c r="C223" s="196"/>
      <c r="D223" s="196"/>
      <c r="E223" s="196"/>
      <c r="F223" s="196"/>
      <c r="G223" s="196"/>
      <c r="H223" s="196"/>
      <c r="I223" s="196"/>
      <c r="J223" s="196"/>
      <c r="K223" s="196"/>
      <c r="L223" s="196"/>
      <c r="M223" s="196"/>
      <c r="N223" s="196"/>
      <c r="O223" s="196"/>
      <c r="P223" s="196"/>
      <c r="Q223" s="196"/>
      <c r="R223" s="196"/>
      <c r="AA223" s="196"/>
      <c r="AB223" s="196"/>
      <c r="AC223" s="196"/>
      <c r="AD223" s="196"/>
      <c r="AE223" s="196"/>
      <c r="AF223" s="196"/>
      <c r="AG223" s="196"/>
      <c r="AH223" s="196"/>
      <c r="AI223" s="201"/>
      <c r="AJ223" s="201"/>
      <c r="AK223" s="201"/>
      <c r="AL223" s="201"/>
      <c r="AM223" s="201"/>
      <c r="AN223" s="201"/>
      <c r="AO223" s="201"/>
      <c r="AP223" s="201"/>
      <c r="AQ223" s="201"/>
      <c r="AR223" s="201"/>
      <c r="AS223" s="201"/>
      <c r="AT223" s="201"/>
      <c r="AU223" s="201"/>
      <c r="AV223" s="201"/>
      <c r="AW223" s="201"/>
      <c r="AX223" s="201"/>
      <c r="AY223" s="201"/>
      <c r="AZ223" s="201"/>
      <c r="BA223" s="201"/>
      <c r="BB223" s="201"/>
      <c r="BC223" s="201"/>
      <c r="BD223" s="201"/>
      <c r="BE223" s="201"/>
      <c r="BF223" s="201"/>
      <c r="BG223" s="201"/>
      <c r="BH223" s="201"/>
      <c r="BI223" s="201"/>
      <c r="BJ223" s="157"/>
      <c r="BK223" s="157"/>
      <c r="BL223" s="157"/>
      <c r="BM223" s="157"/>
      <c r="BN223" s="157"/>
      <c r="BO223" s="157"/>
      <c r="BP223" s="157"/>
      <c r="BQ223" s="157"/>
      <c r="BR223" s="157"/>
      <c r="BS223" s="157"/>
      <c r="BT223" s="157"/>
      <c r="BU223" s="157"/>
      <c r="BV223" s="157"/>
      <c r="BW223" s="157"/>
      <c r="BX223" s="157"/>
      <c r="BY223" s="157"/>
      <c r="BZ223" s="157"/>
      <c r="CA223" s="157"/>
      <c r="CB223" s="157"/>
      <c r="CC223" s="157"/>
      <c r="CD223" s="157"/>
      <c r="CE223" s="157"/>
      <c r="CF223" s="157"/>
      <c r="CG223" s="157"/>
      <c r="CH223" s="157"/>
      <c r="CI223" s="157"/>
      <c r="CJ223" s="157"/>
      <c r="CK223" s="157"/>
      <c r="CL223" s="157"/>
      <c r="CM223" s="157"/>
      <c r="CN223" s="157"/>
      <c r="CO223" s="157"/>
      <c r="CP223" s="157"/>
      <c r="CQ223" s="157"/>
      <c r="CR223" s="157"/>
      <c r="CS223" s="157"/>
      <c r="CT223" s="157"/>
      <c r="CU223" s="157"/>
      <c r="CV223" s="157"/>
      <c r="CW223" s="157"/>
      <c r="CX223" s="157"/>
      <c r="CY223" s="157"/>
      <c r="CZ223" s="157"/>
    </row>
    <row r="224" spans="1:104" ht="12.75">
      <c r="A224" s="196"/>
      <c r="B224" s="196"/>
      <c r="C224" s="196"/>
      <c r="D224" s="196"/>
      <c r="E224" s="196"/>
      <c r="F224" s="196"/>
      <c r="G224" s="196"/>
      <c r="H224" s="196"/>
      <c r="I224" s="196"/>
      <c r="J224" s="196"/>
      <c r="K224" s="196"/>
      <c r="L224" s="196"/>
      <c r="M224" s="196"/>
      <c r="N224" s="196"/>
      <c r="O224" s="196"/>
      <c r="P224" s="196"/>
      <c r="Q224" s="196"/>
      <c r="R224" s="196"/>
      <c r="AA224" s="196"/>
      <c r="AB224" s="196"/>
      <c r="AC224" s="196"/>
      <c r="AD224" s="196"/>
      <c r="AE224" s="196"/>
      <c r="AF224" s="196"/>
      <c r="AG224" s="196"/>
      <c r="AH224" s="196"/>
      <c r="AI224" s="201"/>
      <c r="AJ224" s="201"/>
      <c r="AK224" s="201"/>
      <c r="AL224" s="201"/>
      <c r="AM224" s="201"/>
      <c r="AN224" s="201"/>
      <c r="AO224" s="201"/>
      <c r="AP224" s="201"/>
      <c r="AQ224" s="201"/>
      <c r="AR224" s="201"/>
      <c r="AS224" s="201"/>
      <c r="AT224" s="201"/>
      <c r="AU224" s="201"/>
      <c r="AV224" s="201"/>
      <c r="AW224" s="201"/>
      <c r="AX224" s="201"/>
      <c r="AY224" s="201"/>
      <c r="AZ224" s="201"/>
      <c r="BA224" s="201"/>
      <c r="BB224" s="201"/>
      <c r="BC224" s="201"/>
      <c r="BD224" s="201"/>
      <c r="BE224" s="201"/>
      <c r="BF224" s="201"/>
      <c r="BG224" s="201"/>
      <c r="BH224" s="201"/>
      <c r="BI224" s="201"/>
      <c r="BJ224" s="157"/>
      <c r="BK224" s="157"/>
      <c r="BL224" s="157"/>
      <c r="BM224" s="157"/>
      <c r="BN224" s="157"/>
      <c r="BO224" s="157"/>
      <c r="BP224" s="157"/>
      <c r="BQ224" s="157"/>
      <c r="BR224" s="157"/>
      <c r="BS224" s="157"/>
      <c r="BT224" s="157"/>
      <c r="BU224" s="157"/>
      <c r="BV224" s="157"/>
      <c r="BW224" s="157"/>
      <c r="BX224" s="157"/>
      <c r="BY224" s="157"/>
      <c r="BZ224" s="157"/>
      <c r="CA224" s="157"/>
      <c r="CB224" s="157"/>
      <c r="CC224" s="157"/>
      <c r="CD224" s="157"/>
      <c r="CE224" s="157"/>
      <c r="CF224" s="157"/>
      <c r="CG224" s="157"/>
      <c r="CH224" s="157"/>
      <c r="CI224" s="157"/>
      <c r="CJ224" s="157"/>
      <c r="CK224" s="157"/>
      <c r="CL224" s="157"/>
      <c r="CM224" s="157"/>
      <c r="CN224" s="157"/>
      <c r="CO224" s="157"/>
      <c r="CP224" s="157"/>
      <c r="CQ224" s="157"/>
      <c r="CR224" s="157"/>
      <c r="CS224" s="157"/>
      <c r="CT224" s="157"/>
      <c r="CU224" s="157"/>
      <c r="CV224" s="157"/>
      <c r="CW224" s="157"/>
      <c r="CX224" s="157"/>
      <c r="CY224" s="157"/>
      <c r="CZ224" s="157"/>
    </row>
    <row r="225" spans="1:104" ht="12.75">
      <c r="A225" s="196"/>
      <c r="B225" s="196"/>
      <c r="C225" s="196"/>
      <c r="D225" s="196"/>
      <c r="E225" s="196"/>
      <c r="F225" s="196"/>
      <c r="G225" s="196"/>
      <c r="H225" s="196"/>
      <c r="I225" s="196"/>
      <c r="J225" s="196"/>
      <c r="K225" s="196"/>
      <c r="L225" s="196"/>
      <c r="M225" s="196"/>
      <c r="N225" s="196"/>
      <c r="O225" s="196"/>
      <c r="P225" s="196"/>
      <c r="Q225" s="196"/>
      <c r="R225" s="196"/>
      <c r="AA225" s="196"/>
      <c r="AB225" s="196"/>
      <c r="AC225" s="196"/>
      <c r="AD225" s="196"/>
      <c r="AE225" s="196"/>
      <c r="AF225" s="196"/>
      <c r="AG225" s="196"/>
      <c r="AH225" s="196"/>
      <c r="AI225" s="201"/>
      <c r="AJ225" s="201"/>
      <c r="AK225" s="201"/>
      <c r="AL225" s="201"/>
      <c r="AM225" s="201"/>
      <c r="AN225" s="201"/>
      <c r="AO225" s="201"/>
      <c r="AP225" s="201"/>
      <c r="AQ225" s="201"/>
      <c r="AR225" s="201"/>
      <c r="AS225" s="201"/>
      <c r="AT225" s="201"/>
      <c r="AU225" s="201"/>
      <c r="AV225" s="201"/>
      <c r="AW225" s="201"/>
      <c r="AX225" s="201"/>
      <c r="AY225" s="201"/>
      <c r="AZ225" s="201"/>
      <c r="BA225" s="201"/>
      <c r="BB225" s="201"/>
      <c r="BC225" s="201"/>
      <c r="BD225" s="201"/>
      <c r="BE225" s="201"/>
      <c r="BF225" s="201"/>
      <c r="BG225" s="201"/>
      <c r="BH225" s="201"/>
      <c r="BI225" s="201"/>
      <c r="BJ225" s="157"/>
      <c r="BK225" s="157"/>
      <c r="BL225" s="157"/>
      <c r="BM225" s="157"/>
      <c r="BN225" s="157"/>
      <c r="BO225" s="157"/>
      <c r="BP225" s="157"/>
      <c r="BQ225" s="157"/>
      <c r="BR225" s="157"/>
      <c r="BS225" s="157"/>
      <c r="BT225" s="157"/>
      <c r="BU225" s="157"/>
      <c r="BV225" s="157"/>
      <c r="BW225" s="157"/>
      <c r="BX225" s="157"/>
      <c r="BY225" s="157"/>
      <c r="BZ225" s="157"/>
      <c r="CA225" s="157"/>
      <c r="CB225" s="157"/>
      <c r="CC225" s="157"/>
      <c r="CD225" s="157"/>
      <c r="CE225" s="157"/>
      <c r="CF225" s="157"/>
      <c r="CG225" s="157"/>
      <c r="CH225" s="157"/>
      <c r="CI225" s="157"/>
      <c r="CJ225" s="157"/>
      <c r="CK225" s="157"/>
      <c r="CL225" s="157"/>
      <c r="CM225" s="157"/>
      <c r="CN225" s="157"/>
      <c r="CO225" s="157"/>
      <c r="CP225" s="157"/>
      <c r="CQ225" s="157"/>
      <c r="CR225" s="157"/>
      <c r="CS225" s="157"/>
      <c r="CT225" s="157"/>
      <c r="CU225" s="157"/>
      <c r="CV225" s="157"/>
      <c r="CW225" s="157"/>
      <c r="CX225" s="157"/>
      <c r="CY225" s="157"/>
      <c r="CZ225" s="157"/>
    </row>
    <row r="226" spans="1:104" ht="12.75">
      <c r="A226" s="196"/>
      <c r="B226" s="196"/>
      <c r="C226" s="196"/>
      <c r="D226" s="196"/>
      <c r="E226" s="196"/>
      <c r="F226" s="196"/>
      <c r="G226" s="196"/>
      <c r="H226" s="196"/>
      <c r="I226" s="196"/>
      <c r="J226" s="196"/>
      <c r="K226" s="196"/>
      <c r="L226" s="196"/>
      <c r="M226" s="196"/>
      <c r="N226" s="196"/>
      <c r="O226" s="196"/>
      <c r="P226" s="196"/>
      <c r="Q226" s="196"/>
      <c r="R226" s="196"/>
      <c r="AA226" s="196"/>
      <c r="AB226" s="196"/>
      <c r="AC226" s="196"/>
      <c r="AD226" s="196"/>
      <c r="AE226" s="196"/>
      <c r="AF226" s="196"/>
      <c r="AG226" s="196"/>
      <c r="AH226" s="196"/>
      <c r="AI226" s="201"/>
      <c r="AJ226" s="201"/>
      <c r="AK226" s="201"/>
      <c r="AL226" s="201"/>
      <c r="AM226" s="201"/>
      <c r="AN226" s="201"/>
      <c r="AO226" s="201"/>
      <c r="AP226" s="201"/>
      <c r="AQ226" s="201"/>
      <c r="AR226" s="201"/>
      <c r="AS226" s="201"/>
      <c r="AT226" s="201"/>
      <c r="AU226" s="201"/>
      <c r="AV226" s="201"/>
      <c r="AW226" s="201"/>
      <c r="AX226" s="201"/>
      <c r="AY226" s="201"/>
      <c r="AZ226" s="201"/>
      <c r="BA226" s="201"/>
      <c r="BB226" s="201"/>
      <c r="BC226" s="201"/>
      <c r="BD226" s="201"/>
      <c r="BE226" s="201"/>
      <c r="BF226" s="201"/>
      <c r="BG226" s="201"/>
      <c r="BH226" s="201"/>
      <c r="BI226" s="201"/>
      <c r="BJ226" s="157"/>
      <c r="BK226" s="157"/>
      <c r="BL226" s="157"/>
      <c r="BM226" s="157"/>
      <c r="BN226" s="157"/>
      <c r="BO226" s="157"/>
      <c r="BP226" s="157"/>
      <c r="BQ226" s="157"/>
      <c r="BR226" s="157"/>
      <c r="BS226" s="157"/>
      <c r="BT226" s="157"/>
      <c r="BU226" s="157"/>
      <c r="BV226" s="157"/>
      <c r="BW226" s="157"/>
      <c r="BX226" s="157"/>
      <c r="BY226" s="157"/>
      <c r="BZ226" s="157"/>
      <c r="CA226" s="157"/>
      <c r="CB226" s="157"/>
      <c r="CC226" s="157"/>
      <c r="CD226" s="157"/>
      <c r="CE226" s="157"/>
      <c r="CF226" s="157"/>
      <c r="CG226" s="157"/>
      <c r="CH226" s="157"/>
      <c r="CI226" s="157"/>
      <c r="CJ226" s="157"/>
      <c r="CK226" s="157"/>
      <c r="CL226" s="157"/>
      <c r="CM226" s="157"/>
      <c r="CN226" s="157"/>
      <c r="CO226" s="157"/>
      <c r="CP226" s="157"/>
      <c r="CQ226" s="157"/>
      <c r="CR226" s="157"/>
      <c r="CS226" s="157"/>
      <c r="CT226" s="157"/>
      <c r="CU226" s="157"/>
      <c r="CV226" s="157"/>
      <c r="CW226" s="157"/>
      <c r="CX226" s="157"/>
      <c r="CY226" s="157"/>
      <c r="CZ226" s="157"/>
    </row>
    <row r="227" spans="1:104" ht="12.75">
      <c r="A227" s="196"/>
      <c r="B227" s="196"/>
      <c r="C227" s="196"/>
      <c r="D227" s="196"/>
      <c r="E227" s="196"/>
      <c r="F227" s="196"/>
      <c r="G227" s="196"/>
      <c r="H227" s="196"/>
      <c r="I227" s="196"/>
      <c r="J227" s="196"/>
      <c r="K227" s="196"/>
      <c r="L227" s="196"/>
      <c r="M227" s="196"/>
      <c r="N227" s="196"/>
      <c r="O227" s="196"/>
      <c r="P227" s="196"/>
      <c r="Q227" s="196"/>
      <c r="R227" s="196"/>
      <c r="AA227" s="196"/>
      <c r="AB227" s="196"/>
      <c r="AC227" s="196"/>
      <c r="AD227" s="196"/>
      <c r="AE227" s="196"/>
      <c r="AF227" s="196"/>
      <c r="AG227" s="196"/>
      <c r="AH227" s="196"/>
      <c r="AI227" s="201"/>
      <c r="AJ227" s="201"/>
      <c r="AK227" s="201"/>
      <c r="AL227" s="201"/>
      <c r="AM227" s="201"/>
      <c r="AN227" s="201"/>
      <c r="AO227" s="201"/>
      <c r="AP227" s="201"/>
      <c r="AQ227" s="201"/>
      <c r="AR227" s="201"/>
      <c r="AS227" s="201"/>
      <c r="AT227" s="201"/>
      <c r="AU227" s="201"/>
      <c r="AV227" s="201"/>
      <c r="AW227" s="201"/>
      <c r="AX227" s="201"/>
      <c r="AY227" s="201"/>
      <c r="AZ227" s="201"/>
      <c r="BA227" s="201"/>
      <c r="BB227" s="201"/>
      <c r="BC227" s="201"/>
      <c r="BD227" s="201"/>
      <c r="BE227" s="201"/>
      <c r="BF227" s="201"/>
      <c r="BG227" s="201"/>
      <c r="BH227" s="201"/>
      <c r="BI227" s="201"/>
      <c r="BJ227" s="157"/>
      <c r="BK227" s="157"/>
      <c r="BL227" s="157"/>
      <c r="BM227" s="157"/>
      <c r="BN227" s="157"/>
      <c r="BO227" s="157"/>
      <c r="BP227" s="157"/>
      <c r="BQ227" s="157"/>
      <c r="BR227" s="157"/>
      <c r="BS227" s="157"/>
      <c r="BT227" s="157"/>
      <c r="BU227" s="157"/>
      <c r="BV227" s="157"/>
      <c r="BW227" s="157"/>
      <c r="BX227" s="157"/>
      <c r="BY227" s="157"/>
      <c r="BZ227" s="157"/>
      <c r="CA227" s="157"/>
      <c r="CB227" s="157"/>
      <c r="CC227" s="157"/>
      <c r="CD227" s="157"/>
      <c r="CE227" s="157"/>
      <c r="CF227" s="157"/>
      <c r="CG227" s="157"/>
      <c r="CH227" s="157"/>
      <c r="CI227" s="157"/>
      <c r="CJ227" s="157"/>
      <c r="CK227" s="157"/>
      <c r="CL227" s="157"/>
      <c r="CM227" s="157"/>
      <c r="CN227" s="157"/>
      <c r="CO227" s="157"/>
      <c r="CP227" s="157"/>
      <c r="CQ227" s="157"/>
      <c r="CR227" s="157"/>
      <c r="CS227" s="157"/>
      <c r="CT227" s="157"/>
      <c r="CU227" s="157"/>
      <c r="CV227" s="157"/>
      <c r="CW227" s="157"/>
      <c r="CX227" s="157"/>
      <c r="CY227" s="157"/>
      <c r="CZ227" s="157"/>
    </row>
    <row r="228" spans="1:104" ht="12.75">
      <c r="A228" s="196"/>
      <c r="B228" s="196"/>
      <c r="C228" s="196"/>
      <c r="D228" s="196"/>
      <c r="E228" s="196"/>
      <c r="F228" s="196"/>
      <c r="G228" s="196"/>
      <c r="H228" s="196"/>
      <c r="I228" s="196"/>
      <c r="J228" s="196"/>
      <c r="K228" s="196"/>
      <c r="L228" s="196"/>
      <c r="M228" s="196"/>
      <c r="N228" s="196"/>
      <c r="O228" s="196"/>
      <c r="P228" s="196"/>
      <c r="Q228" s="196"/>
      <c r="R228" s="196"/>
      <c r="AA228" s="196"/>
      <c r="AB228" s="196"/>
      <c r="AC228" s="196"/>
      <c r="AD228" s="196"/>
      <c r="AE228" s="196"/>
      <c r="AF228" s="196"/>
      <c r="AG228" s="196"/>
      <c r="AH228" s="196"/>
      <c r="AI228" s="201"/>
      <c r="AJ228" s="201"/>
      <c r="AK228" s="201"/>
      <c r="AL228" s="201"/>
      <c r="AM228" s="201"/>
      <c r="AN228" s="201"/>
      <c r="AO228" s="201"/>
      <c r="AP228" s="201"/>
      <c r="AQ228" s="201"/>
      <c r="AR228" s="201"/>
      <c r="AS228" s="201"/>
      <c r="AT228" s="201"/>
      <c r="AU228" s="201"/>
      <c r="AV228" s="201"/>
      <c r="AW228" s="201"/>
      <c r="AX228" s="201"/>
      <c r="AY228" s="201"/>
      <c r="AZ228" s="201"/>
      <c r="BA228" s="201"/>
      <c r="BB228" s="201"/>
      <c r="BC228" s="201"/>
      <c r="BD228" s="201"/>
      <c r="BE228" s="201"/>
      <c r="BF228" s="201"/>
      <c r="BG228" s="201"/>
      <c r="BH228" s="201"/>
      <c r="BI228" s="201"/>
      <c r="BJ228" s="157"/>
      <c r="BK228" s="157"/>
      <c r="BL228" s="157"/>
      <c r="BM228" s="157"/>
      <c r="BN228" s="157"/>
      <c r="BO228" s="157"/>
      <c r="BP228" s="157"/>
      <c r="BQ228" s="157"/>
      <c r="BR228" s="157"/>
      <c r="BS228" s="157"/>
      <c r="BT228" s="157"/>
      <c r="BU228" s="157"/>
      <c r="BV228" s="157"/>
      <c r="BW228" s="157"/>
      <c r="BX228" s="157"/>
      <c r="BY228" s="157"/>
      <c r="BZ228" s="157"/>
      <c r="CA228" s="157"/>
      <c r="CB228" s="157"/>
      <c r="CC228" s="157"/>
      <c r="CD228" s="157"/>
      <c r="CE228" s="157"/>
      <c r="CF228" s="157"/>
      <c r="CG228" s="157"/>
      <c r="CH228" s="157"/>
      <c r="CI228" s="157"/>
      <c r="CJ228" s="157"/>
      <c r="CK228" s="157"/>
      <c r="CL228" s="157"/>
      <c r="CM228" s="157"/>
      <c r="CN228" s="157"/>
      <c r="CO228" s="157"/>
      <c r="CP228" s="157"/>
      <c r="CQ228" s="157"/>
      <c r="CR228" s="157"/>
      <c r="CS228" s="157"/>
      <c r="CT228" s="157"/>
      <c r="CU228" s="157"/>
      <c r="CV228" s="157"/>
      <c r="CW228" s="157"/>
      <c r="CX228" s="157"/>
      <c r="CY228" s="157"/>
      <c r="CZ228" s="157"/>
    </row>
    <row r="229" spans="1:61" ht="12.75">
      <c r="A229" s="196"/>
      <c r="B229" s="196"/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AA229" s="196"/>
      <c r="AB229" s="196"/>
      <c r="AC229" s="196"/>
      <c r="AD229" s="196"/>
      <c r="AE229" s="196"/>
      <c r="AF229" s="196"/>
      <c r="AG229" s="196"/>
      <c r="AH229" s="196"/>
      <c r="AI229" s="196"/>
      <c r="AJ229" s="196"/>
      <c r="AK229" s="196"/>
      <c r="AL229" s="196"/>
      <c r="AM229" s="196"/>
      <c r="AN229" s="196"/>
      <c r="AO229" s="196"/>
      <c r="AP229" s="196"/>
      <c r="AQ229" s="196"/>
      <c r="AR229" s="196"/>
      <c r="AS229" s="196"/>
      <c r="AT229" s="196"/>
      <c r="AU229" s="196"/>
      <c r="AV229" s="196"/>
      <c r="AW229" s="196"/>
      <c r="AX229" s="196"/>
      <c r="AY229" s="196"/>
      <c r="AZ229" s="196"/>
      <c r="BA229" s="196"/>
      <c r="BB229" s="196"/>
      <c r="BC229" s="196"/>
      <c r="BD229" s="196"/>
      <c r="BE229" s="196"/>
      <c r="BF229" s="196"/>
      <c r="BG229" s="196"/>
      <c r="BH229" s="196"/>
      <c r="BI229" s="196"/>
    </row>
    <row r="230" spans="1:61" ht="12.75">
      <c r="A230" s="196"/>
      <c r="B230" s="196"/>
      <c r="C230" s="196"/>
      <c r="D230" s="196"/>
      <c r="E230" s="196"/>
      <c r="F230" s="196"/>
      <c r="G230" s="196"/>
      <c r="H230" s="196"/>
      <c r="I230" s="196"/>
      <c r="J230" s="196"/>
      <c r="K230" s="196"/>
      <c r="L230" s="196"/>
      <c r="M230" s="196"/>
      <c r="N230" s="196"/>
      <c r="O230" s="196"/>
      <c r="P230" s="196"/>
      <c r="Q230" s="196"/>
      <c r="R230" s="196"/>
      <c r="AA230" s="196"/>
      <c r="AB230" s="196"/>
      <c r="AC230" s="196"/>
      <c r="AD230" s="196"/>
      <c r="AE230" s="196"/>
      <c r="AF230" s="196"/>
      <c r="AG230" s="196"/>
      <c r="AH230" s="196"/>
      <c r="AI230" s="196"/>
      <c r="AJ230" s="196"/>
      <c r="AK230" s="196"/>
      <c r="AL230" s="196"/>
      <c r="AM230" s="196"/>
      <c r="AN230" s="196"/>
      <c r="AO230" s="196"/>
      <c r="AP230" s="196"/>
      <c r="AQ230" s="196"/>
      <c r="AR230" s="196"/>
      <c r="AS230" s="196"/>
      <c r="AT230" s="196"/>
      <c r="AU230" s="196"/>
      <c r="AV230" s="196"/>
      <c r="AW230" s="196"/>
      <c r="AX230" s="196"/>
      <c r="AY230" s="196"/>
      <c r="AZ230" s="196"/>
      <c r="BA230" s="196"/>
      <c r="BB230" s="196"/>
      <c r="BC230" s="196"/>
      <c r="BD230" s="196"/>
      <c r="BE230" s="196"/>
      <c r="BF230" s="196"/>
      <c r="BG230" s="196"/>
      <c r="BH230" s="196"/>
      <c r="BI230" s="196"/>
    </row>
    <row r="231" spans="1:61" ht="12.75">
      <c r="A231" s="196"/>
      <c r="B231" s="196"/>
      <c r="C231" s="196"/>
      <c r="D231" s="196"/>
      <c r="E231" s="196"/>
      <c r="F231" s="196"/>
      <c r="G231" s="196"/>
      <c r="H231" s="196"/>
      <c r="I231" s="196"/>
      <c r="J231" s="196"/>
      <c r="K231" s="196"/>
      <c r="L231" s="196"/>
      <c r="M231" s="196"/>
      <c r="N231" s="196"/>
      <c r="O231" s="196"/>
      <c r="P231" s="196"/>
      <c r="Q231" s="196"/>
      <c r="R231" s="196"/>
      <c r="AA231" s="196"/>
      <c r="AB231" s="196"/>
      <c r="AC231" s="196"/>
      <c r="AD231" s="196"/>
      <c r="AE231" s="196"/>
      <c r="AF231" s="196"/>
      <c r="AG231" s="196"/>
      <c r="AH231" s="196"/>
      <c r="AI231" s="196"/>
      <c r="AJ231" s="196"/>
      <c r="AK231" s="196"/>
      <c r="AL231" s="196"/>
      <c r="AM231" s="196"/>
      <c r="AN231" s="196"/>
      <c r="AO231" s="196"/>
      <c r="AP231" s="196"/>
      <c r="AQ231" s="196"/>
      <c r="AR231" s="196"/>
      <c r="AS231" s="196"/>
      <c r="AT231" s="196"/>
      <c r="AU231" s="196"/>
      <c r="AV231" s="196"/>
      <c r="AW231" s="196"/>
      <c r="AX231" s="196"/>
      <c r="AY231" s="196"/>
      <c r="AZ231" s="196"/>
      <c r="BA231" s="196"/>
      <c r="BB231" s="196"/>
      <c r="BC231" s="196"/>
      <c r="BD231" s="196"/>
      <c r="BE231" s="196"/>
      <c r="BF231" s="196"/>
      <c r="BG231" s="196"/>
      <c r="BH231" s="196"/>
      <c r="BI231" s="196"/>
    </row>
    <row r="232" spans="1:61" ht="12.75">
      <c r="A232" s="196"/>
      <c r="B232" s="196"/>
      <c r="C232" s="196"/>
      <c r="D232" s="196"/>
      <c r="E232" s="196"/>
      <c r="F232" s="196"/>
      <c r="G232" s="196"/>
      <c r="H232" s="196"/>
      <c r="I232" s="196"/>
      <c r="J232" s="196"/>
      <c r="K232" s="196"/>
      <c r="L232" s="196"/>
      <c r="M232" s="196"/>
      <c r="N232" s="196"/>
      <c r="O232" s="196"/>
      <c r="P232" s="196"/>
      <c r="Q232" s="196"/>
      <c r="R232" s="196"/>
      <c r="AA232" s="196"/>
      <c r="AB232" s="196"/>
      <c r="AC232" s="196"/>
      <c r="AD232" s="196"/>
      <c r="AE232" s="196"/>
      <c r="AF232" s="196"/>
      <c r="AG232" s="196"/>
      <c r="AH232" s="196"/>
      <c r="AI232" s="196"/>
      <c r="AJ232" s="196"/>
      <c r="AK232" s="196"/>
      <c r="AL232" s="196"/>
      <c r="AM232" s="196"/>
      <c r="AN232" s="196"/>
      <c r="AO232" s="196"/>
      <c r="AP232" s="196"/>
      <c r="AQ232" s="196"/>
      <c r="AR232" s="196"/>
      <c r="AS232" s="196"/>
      <c r="AT232" s="196"/>
      <c r="AU232" s="196"/>
      <c r="AV232" s="196"/>
      <c r="AW232" s="196"/>
      <c r="AX232" s="196"/>
      <c r="AY232" s="196"/>
      <c r="AZ232" s="196"/>
      <c r="BA232" s="196"/>
      <c r="BB232" s="196"/>
      <c r="BC232" s="196"/>
      <c r="BD232" s="196"/>
      <c r="BE232" s="196"/>
      <c r="BF232" s="196"/>
      <c r="BG232" s="196"/>
      <c r="BH232" s="196"/>
      <c r="BI232" s="196"/>
    </row>
    <row r="233" spans="1:61" ht="12.75">
      <c r="A233" s="196"/>
      <c r="B233" s="196"/>
      <c r="C233" s="196"/>
      <c r="D233" s="196"/>
      <c r="E233" s="196"/>
      <c r="F233" s="196"/>
      <c r="G233" s="196"/>
      <c r="H233" s="196"/>
      <c r="I233" s="196"/>
      <c r="J233" s="196"/>
      <c r="K233" s="196"/>
      <c r="L233" s="196"/>
      <c r="M233" s="196"/>
      <c r="N233" s="196"/>
      <c r="O233" s="196"/>
      <c r="P233" s="196"/>
      <c r="Q233" s="196"/>
      <c r="R233" s="196"/>
      <c r="AA233" s="196"/>
      <c r="AB233" s="196"/>
      <c r="AC233" s="196"/>
      <c r="AD233" s="196"/>
      <c r="AE233" s="196"/>
      <c r="AF233" s="196"/>
      <c r="AG233" s="196"/>
      <c r="AH233" s="196"/>
      <c r="AI233" s="196"/>
      <c r="AJ233" s="196"/>
      <c r="AK233" s="196"/>
      <c r="AL233" s="196"/>
      <c r="AM233" s="196"/>
      <c r="AN233" s="196"/>
      <c r="AO233" s="196"/>
      <c r="AP233" s="196"/>
      <c r="AQ233" s="196"/>
      <c r="AR233" s="196"/>
      <c r="AS233" s="196"/>
      <c r="AT233" s="196"/>
      <c r="AU233" s="196"/>
      <c r="AV233" s="196"/>
      <c r="AW233" s="196"/>
      <c r="AX233" s="196"/>
      <c r="AY233" s="196"/>
      <c r="AZ233" s="196"/>
      <c r="BA233" s="196"/>
      <c r="BB233" s="196"/>
      <c r="BC233" s="196"/>
      <c r="BD233" s="196"/>
      <c r="BE233" s="196"/>
      <c r="BF233" s="196"/>
      <c r="BG233" s="196"/>
      <c r="BH233" s="196"/>
      <c r="BI233" s="196"/>
    </row>
    <row r="234" spans="1:61" ht="12.75">
      <c r="A234" s="196"/>
      <c r="B234" s="196"/>
      <c r="C234" s="196"/>
      <c r="D234" s="196"/>
      <c r="E234" s="196"/>
      <c r="F234" s="196"/>
      <c r="G234" s="196"/>
      <c r="H234" s="196"/>
      <c r="I234" s="196"/>
      <c r="J234" s="196"/>
      <c r="K234" s="196"/>
      <c r="L234" s="196"/>
      <c r="M234" s="196"/>
      <c r="N234" s="196"/>
      <c r="O234" s="196"/>
      <c r="P234" s="196"/>
      <c r="Q234" s="196"/>
      <c r="R234" s="196"/>
      <c r="AA234" s="196"/>
      <c r="AB234" s="196"/>
      <c r="AC234" s="196"/>
      <c r="AD234" s="196"/>
      <c r="AE234" s="196"/>
      <c r="AF234" s="196"/>
      <c r="AG234" s="196"/>
      <c r="AH234" s="196"/>
      <c r="AI234" s="196"/>
      <c r="AJ234" s="196"/>
      <c r="AK234" s="196"/>
      <c r="AL234" s="196"/>
      <c r="AM234" s="196"/>
      <c r="AN234" s="196"/>
      <c r="AO234" s="196"/>
      <c r="AP234" s="196"/>
      <c r="AQ234" s="196"/>
      <c r="AR234" s="196"/>
      <c r="AS234" s="196"/>
      <c r="AT234" s="196"/>
      <c r="AU234" s="196"/>
      <c r="AV234" s="196"/>
      <c r="AW234" s="196"/>
      <c r="AX234" s="196"/>
      <c r="AY234" s="196"/>
      <c r="AZ234" s="196"/>
      <c r="BA234" s="196"/>
      <c r="BB234" s="196"/>
      <c r="BC234" s="196"/>
      <c r="BD234" s="196"/>
      <c r="BE234" s="196"/>
      <c r="BF234" s="196"/>
      <c r="BG234" s="196"/>
      <c r="BH234" s="196"/>
      <c r="BI234" s="196"/>
    </row>
    <row r="235" spans="1:61" ht="12.75">
      <c r="A235" s="196"/>
      <c r="B235" s="196"/>
      <c r="C235" s="196"/>
      <c r="D235" s="196"/>
      <c r="E235" s="196"/>
      <c r="F235" s="196"/>
      <c r="G235" s="196"/>
      <c r="H235" s="196"/>
      <c r="I235" s="196"/>
      <c r="J235" s="196"/>
      <c r="K235" s="196"/>
      <c r="L235" s="196"/>
      <c r="M235" s="196"/>
      <c r="N235" s="196"/>
      <c r="O235" s="196"/>
      <c r="P235" s="196"/>
      <c r="Q235" s="196"/>
      <c r="R235" s="196"/>
      <c r="AA235" s="196"/>
      <c r="AB235" s="196"/>
      <c r="AC235" s="196"/>
      <c r="AD235" s="196"/>
      <c r="AE235" s="196"/>
      <c r="AF235" s="196"/>
      <c r="AG235" s="196"/>
      <c r="AH235" s="196"/>
      <c r="AI235" s="196"/>
      <c r="AJ235" s="196"/>
      <c r="AK235" s="196"/>
      <c r="AL235" s="196"/>
      <c r="AM235" s="196"/>
      <c r="AN235" s="196"/>
      <c r="AO235" s="196"/>
      <c r="AP235" s="196"/>
      <c r="AQ235" s="196"/>
      <c r="AR235" s="196"/>
      <c r="AS235" s="196"/>
      <c r="AT235" s="196"/>
      <c r="AU235" s="196"/>
      <c r="AV235" s="196"/>
      <c r="AW235" s="196"/>
      <c r="AX235" s="196"/>
      <c r="AY235" s="196"/>
      <c r="AZ235" s="196"/>
      <c r="BA235" s="196"/>
      <c r="BB235" s="196"/>
      <c r="BC235" s="196"/>
      <c r="BD235" s="196"/>
      <c r="BE235" s="196"/>
      <c r="BF235" s="196"/>
      <c r="BG235" s="196"/>
      <c r="BH235" s="196"/>
      <c r="BI235" s="196"/>
    </row>
    <row r="236" spans="1:61" ht="12.75">
      <c r="A236" s="196"/>
      <c r="B236" s="196"/>
      <c r="C236" s="196"/>
      <c r="D236" s="196"/>
      <c r="E236" s="196"/>
      <c r="F236" s="196"/>
      <c r="G236" s="196"/>
      <c r="H236" s="196"/>
      <c r="I236" s="196"/>
      <c r="J236" s="196"/>
      <c r="K236" s="196"/>
      <c r="L236" s="196"/>
      <c r="M236" s="196"/>
      <c r="N236" s="196"/>
      <c r="O236" s="196"/>
      <c r="P236" s="196"/>
      <c r="Q236" s="196"/>
      <c r="R236" s="196"/>
      <c r="AA236" s="196"/>
      <c r="AB236" s="196"/>
      <c r="AC236" s="196"/>
      <c r="AD236" s="196"/>
      <c r="AE236" s="196"/>
      <c r="AF236" s="196"/>
      <c r="AG236" s="196"/>
      <c r="AH236" s="196"/>
      <c r="AI236" s="196"/>
      <c r="AJ236" s="196"/>
      <c r="AK236" s="196"/>
      <c r="AL236" s="196"/>
      <c r="AM236" s="196"/>
      <c r="AN236" s="196"/>
      <c r="AO236" s="196"/>
      <c r="AP236" s="196"/>
      <c r="AQ236" s="196"/>
      <c r="AR236" s="196"/>
      <c r="AS236" s="196"/>
      <c r="AT236" s="196"/>
      <c r="AU236" s="196"/>
      <c r="AV236" s="196"/>
      <c r="AW236" s="196"/>
      <c r="AX236" s="196"/>
      <c r="AY236" s="196"/>
      <c r="AZ236" s="196"/>
      <c r="BA236" s="196"/>
      <c r="BB236" s="196"/>
      <c r="BC236" s="196"/>
      <c r="BD236" s="196"/>
      <c r="BE236" s="196"/>
      <c r="BF236" s="196"/>
      <c r="BG236" s="196"/>
      <c r="BH236" s="196"/>
      <c r="BI236" s="196"/>
    </row>
    <row r="237" spans="1:61" ht="12.75">
      <c r="A237" s="196"/>
      <c r="B237" s="196"/>
      <c r="C237" s="196"/>
      <c r="D237" s="196"/>
      <c r="E237" s="196"/>
      <c r="F237" s="196"/>
      <c r="G237" s="196"/>
      <c r="H237" s="196"/>
      <c r="I237" s="196"/>
      <c r="J237" s="196"/>
      <c r="K237" s="196"/>
      <c r="L237" s="196"/>
      <c r="M237" s="196"/>
      <c r="N237" s="196"/>
      <c r="O237" s="196"/>
      <c r="P237" s="196"/>
      <c r="Q237" s="196"/>
      <c r="R237" s="196"/>
      <c r="AA237" s="196"/>
      <c r="AB237" s="196"/>
      <c r="AC237" s="196"/>
      <c r="AD237" s="196"/>
      <c r="AE237" s="196"/>
      <c r="AF237" s="196"/>
      <c r="AG237" s="196"/>
      <c r="AH237" s="196"/>
      <c r="AI237" s="196"/>
      <c r="AJ237" s="196"/>
      <c r="AK237" s="196"/>
      <c r="AL237" s="196"/>
      <c r="AM237" s="196"/>
      <c r="AN237" s="196"/>
      <c r="AO237" s="196"/>
      <c r="AP237" s="196"/>
      <c r="AQ237" s="196"/>
      <c r="AR237" s="196"/>
      <c r="AS237" s="196"/>
      <c r="AT237" s="196"/>
      <c r="AU237" s="196"/>
      <c r="AV237" s="196"/>
      <c r="AW237" s="196"/>
      <c r="AX237" s="196"/>
      <c r="AY237" s="196"/>
      <c r="AZ237" s="196"/>
      <c r="BA237" s="196"/>
      <c r="BB237" s="196"/>
      <c r="BC237" s="196"/>
      <c r="BD237" s="196"/>
      <c r="BE237" s="196"/>
      <c r="BF237" s="196"/>
      <c r="BG237" s="196"/>
      <c r="BH237" s="196"/>
      <c r="BI237" s="196"/>
    </row>
    <row r="238" spans="1:61" ht="12.75">
      <c r="A238" s="196"/>
      <c r="B238" s="196"/>
      <c r="C238" s="196"/>
      <c r="D238" s="196"/>
      <c r="E238" s="196"/>
      <c r="F238" s="196"/>
      <c r="G238" s="196"/>
      <c r="H238" s="196"/>
      <c r="I238" s="196"/>
      <c r="J238" s="196"/>
      <c r="K238" s="196"/>
      <c r="L238" s="196"/>
      <c r="M238" s="196"/>
      <c r="N238" s="196"/>
      <c r="O238" s="196"/>
      <c r="P238" s="196"/>
      <c r="Q238" s="196"/>
      <c r="R238" s="196"/>
      <c r="AA238" s="196"/>
      <c r="AB238" s="196"/>
      <c r="AC238" s="196"/>
      <c r="AD238" s="196"/>
      <c r="AE238" s="196"/>
      <c r="AF238" s="196"/>
      <c r="AG238" s="196"/>
      <c r="AH238" s="196"/>
      <c r="AI238" s="196"/>
      <c r="AJ238" s="196"/>
      <c r="AK238" s="196"/>
      <c r="AL238" s="196"/>
      <c r="AM238" s="196"/>
      <c r="AN238" s="196"/>
      <c r="AO238" s="196"/>
      <c r="AP238" s="196"/>
      <c r="AQ238" s="196"/>
      <c r="AR238" s="196"/>
      <c r="AS238" s="196"/>
      <c r="AT238" s="196"/>
      <c r="AU238" s="196"/>
      <c r="AV238" s="196"/>
      <c r="AW238" s="196"/>
      <c r="AX238" s="196"/>
      <c r="AY238" s="196"/>
      <c r="AZ238" s="196"/>
      <c r="BA238" s="196"/>
      <c r="BB238" s="196"/>
      <c r="BC238" s="196"/>
      <c r="BD238" s="196"/>
      <c r="BE238" s="196"/>
      <c r="BF238" s="196"/>
      <c r="BG238" s="196"/>
      <c r="BH238" s="196"/>
      <c r="BI238" s="196"/>
    </row>
    <row r="239" spans="1:61" ht="12.75">
      <c r="A239" s="196"/>
      <c r="B239" s="196"/>
      <c r="C239" s="196"/>
      <c r="D239" s="196"/>
      <c r="E239" s="196"/>
      <c r="F239" s="196"/>
      <c r="G239" s="196"/>
      <c r="H239" s="196"/>
      <c r="I239" s="196"/>
      <c r="J239" s="196"/>
      <c r="K239" s="196"/>
      <c r="L239" s="196"/>
      <c r="M239" s="196"/>
      <c r="N239" s="196"/>
      <c r="O239" s="196"/>
      <c r="P239" s="196"/>
      <c r="Q239" s="196"/>
      <c r="R239" s="196"/>
      <c r="AA239" s="196"/>
      <c r="AB239" s="196"/>
      <c r="AC239" s="196"/>
      <c r="AD239" s="196"/>
      <c r="AE239" s="196"/>
      <c r="AF239" s="196"/>
      <c r="AG239" s="196"/>
      <c r="AH239" s="196"/>
      <c r="AI239" s="196"/>
      <c r="AJ239" s="196"/>
      <c r="AK239" s="196"/>
      <c r="AL239" s="196"/>
      <c r="AM239" s="196"/>
      <c r="AN239" s="196"/>
      <c r="AO239" s="196"/>
      <c r="AP239" s="196"/>
      <c r="AQ239" s="196"/>
      <c r="AR239" s="196"/>
      <c r="AS239" s="196"/>
      <c r="AT239" s="196"/>
      <c r="AU239" s="196"/>
      <c r="AV239" s="196"/>
      <c r="AW239" s="196"/>
      <c r="AX239" s="196"/>
      <c r="AY239" s="196"/>
      <c r="AZ239" s="196"/>
      <c r="BA239" s="196"/>
      <c r="BB239" s="196"/>
      <c r="BC239" s="196"/>
      <c r="BD239" s="196"/>
      <c r="BE239" s="196"/>
      <c r="BF239" s="196"/>
      <c r="BG239" s="196"/>
      <c r="BH239" s="196"/>
      <c r="BI239" s="196"/>
    </row>
    <row r="240" spans="1:61" ht="12.75">
      <c r="A240" s="196"/>
      <c r="B240" s="196"/>
      <c r="C240" s="196"/>
      <c r="D240" s="196"/>
      <c r="E240" s="196"/>
      <c r="F240" s="196"/>
      <c r="G240" s="196"/>
      <c r="H240" s="196"/>
      <c r="I240" s="196"/>
      <c r="J240" s="196"/>
      <c r="K240" s="196"/>
      <c r="L240" s="196"/>
      <c r="M240" s="196"/>
      <c r="N240" s="196"/>
      <c r="O240" s="196"/>
      <c r="P240" s="196"/>
      <c r="Q240" s="196"/>
      <c r="R240" s="196"/>
      <c r="AA240" s="196"/>
      <c r="AB240" s="196"/>
      <c r="AC240" s="196"/>
      <c r="AD240" s="196"/>
      <c r="AE240" s="196"/>
      <c r="AF240" s="196"/>
      <c r="AG240" s="196"/>
      <c r="AH240" s="196"/>
      <c r="AI240" s="196"/>
      <c r="AJ240" s="196"/>
      <c r="AK240" s="196"/>
      <c r="AL240" s="196"/>
      <c r="AM240" s="196"/>
      <c r="AN240" s="196"/>
      <c r="AO240" s="196"/>
      <c r="AP240" s="196"/>
      <c r="AQ240" s="196"/>
      <c r="AR240" s="196"/>
      <c r="AS240" s="196"/>
      <c r="AT240" s="196"/>
      <c r="AU240" s="196"/>
      <c r="AV240" s="196"/>
      <c r="AW240" s="196"/>
      <c r="AX240" s="196"/>
      <c r="AY240" s="196"/>
      <c r="AZ240" s="196"/>
      <c r="BA240" s="196"/>
      <c r="BB240" s="196"/>
      <c r="BC240" s="196"/>
      <c r="BD240" s="196"/>
      <c r="BE240" s="196"/>
      <c r="BF240" s="196"/>
      <c r="BG240" s="196"/>
      <c r="BH240" s="196"/>
      <c r="BI240" s="196"/>
    </row>
    <row r="241" spans="1:61" ht="12.75">
      <c r="A241" s="196"/>
      <c r="B241" s="196"/>
      <c r="C241" s="196"/>
      <c r="D241" s="196"/>
      <c r="E241" s="196"/>
      <c r="F241" s="196"/>
      <c r="G241" s="196"/>
      <c r="H241" s="196"/>
      <c r="I241" s="196"/>
      <c r="J241" s="196"/>
      <c r="K241" s="196"/>
      <c r="L241" s="196"/>
      <c r="M241" s="196"/>
      <c r="N241" s="196"/>
      <c r="O241" s="196"/>
      <c r="P241" s="196"/>
      <c r="Q241" s="196"/>
      <c r="R241" s="196"/>
      <c r="AA241" s="196"/>
      <c r="AB241" s="196"/>
      <c r="AC241" s="196"/>
      <c r="AD241" s="196"/>
      <c r="AE241" s="196"/>
      <c r="AF241" s="196"/>
      <c r="AG241" s="196"/>
      <c r="AH241" s="196"/>
      <c r="AI241" s="196"/>
      <c r="AJ241" s="196"/>
      <c r="AK241" s="196"/>
      <c r="AL241" s="196"/>
      <c r="AM241" s="196"/>
      <c r="AN241" s="196"/>
      <c r="AO241" s="196"/>
      <c r="AP241" s="196"/>
      <c r="AQ241" s="196"/>
      <c r="AR241" s="196"/>
      <c r="AS241" s="196"/>
      <c r="AT241" s="196"/>
      <c r="AU241" s="196"/>
      <c r="AV241" s="196"/>
      <c r="AW241" s="196"/>
      <c r="AX241" s="196"/>
      <c r="AY241" s="196"/>
      <c r="AZ241" s="196"/>
      <c r="BA241" s="196"/>
      <c r="BB241" s="196"/>
      <c r="BC241" s="196"/>
      <c r="BD241" s="196"/>
      <c r="BE241" s="196"/>
      <c r="BF241" s="196"/>
      <c r="BG241" s="196"/>
      <c r="BH241" s="196"/>
      <c r="BI241" s="196"/>
    </row>
    <row r="242" spans="1:61" ht="12.75">
      <c r="A242" s="196"/>
      <c r="B242" s="196"/>
      <c r="C242" s="196"/>
      <c r="D242" s="196"/>
      <c r="E242" s="196"/>
      <c r="F242" s="196"/>
      <c r="G242" s="196"/>
      <c r="H242" s="196"/>
      <c r="I242" s="196"/>
      <c r="J242" s="196"/>
      <c r="K242" s="196"/>
      <c r="L242" s="196"/>
      <c r="M242" s="196"/>
      <c r="N242" s="196"/>
      <c r="O242" s="196"/>
      <c r="P242" s="196"/>
      <c r="Q242" s="196"/>
      <c r="R242" s="196"/>
      <c r="AA242" s="196"/>
      <c r="AB242" s="196"/>
      <c r="AC242" s="196"/>
      <c r="AD242" s="196"/>
      <c r="AE242" s="196"/>
      <c r="AF242" s="196"/>
      <c r="AG242" s="196"/>
      <c r="AH242" s="196"/>
      <c r="AI242" s="196"/>
      <c r="AJ242" s="196"/>
      <c r="AK242" s="196"/>
      <c r="AL242" s="196"/>
      <c r="AM242" s="196"/>
      <c r="AN242" s="196"/>
      <c r="AO242" s="196"/>
      <c r="AP242" s="196"/>
      <c r="AQ242" s="196"/>
      <c r="AR242" s="196"/>
      <c r="AS242" s="196"/>
      <c r="AT242" s="196"/>
      <c r="AU242" s="196"/>
      <c r="AV242" s="196"/>
      <c r="AW242" s="196"/>
      <c r="AX242" s="196"/>
      <c r="AY242" s="196"/>
      <c r="AZ242" s="196"/>
      <c r="BA242" s="196"/>
      <c r="BB242" s="196"/>
      <c r="BC242" s="196"/>
      <c r="BD242" s="196"/>
      <c r="BE242" s="196"/>
      <c r="BF242" s="196"/>
      <c r="BG242" s="196"/>
      <c r="BH242" s="196"/>
      <c r="BI242" s="196"/>
    </row>
    <row r="243" spans="1:61" ht="12.75">
      <c r="A243" s="196"/>
      <c r="B243" s="196"/>
      <c r="C243" s="196"/>
      <c r="D243" s="196"/>
      <c r="E243" s="196"/>
      <c r="F243" s="196"/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  <c r="Q243" s="196"/>
      <c r="R243" s="196"/>
      <c r="AA243" s="196"/>
      <c r="AB243" s="196"/>
      <c r="AC243" s="196"/>
      <c r="AD243" s="196"/>
      <c r="AE243" s="196"/>
      <c r="AF243" s="196"/>
      <c r="AG243" s="196"/>
      <c r="AH243" s="196"/>
      <c r="AI243" s="196"/>
      <c r="AJ243" s="196"/>
      <c r="AK243" s="196"/>
      <c r="AL243" s="196"/>
      <c r="AM243" s="196"/>
      <c r="AN243" s="196"/>
      <c r="AO243" s="196"/>
      <c r="AP243" s="196"/>
      <c r="AQ243" s="196"/>
      <c r="AR243" s="196"/>
      <c r="AS243" s="196"/>
      <c r="AT243" s="196"/>
      <c r="AU243" s="196"/>
      <c r="AV243" s="196"/>
      <c r="AW243" s="196"/>
      <c r="AX243" s="196"/>
      <c r="AY243" s="196"/>
      <c r="AZ243" s="196"/>
      <c r="BA243" s="196"/>
      <c r="BB243" s="196"/>
      <c r="BC243" s="196"/>
      <c r="BD243" s="196"/>
      <c r="BE243" s="196"/>
      <c r="BF243" s="196"/>
      <c r="BG243" s="196"/>
      <c r="BH243" s="196"/>
      <c r="BI243" s="196"/>
    </row>
    <row r="244" spans="1:61" ht="12.75">
      <c r="A244" s="196"/>
      <c r="B244" s="196"/>
      <c r="C244" s="196"/>
      <c r="D244" s="196"/>
      <c r="E244" s="196"/>
      <c r="F244" s="196"/>
      <c r="G244" s="196"/>
      <c r="H244" s="196"/>
      <c r="I244" s="196"/>
      <c r="J244" s="196"/>
      <c r="K244" s="196"/>
      <c r="L244" s="196"/>
      <c r="M244" s="196"/>
      <c r="N244" s="196"/>
      <c r="O244" s="196"/>
      <c r="P244" s="196"/>
      <c r="Q244" s="196"/>
      <c r="R244" s="196"/>
      <c r="AA244" s="196"/>
      <c r="AB244" s="196"/>
      <c r="AC244" s="196"/>
      <c r="AD244" s="196"/>
      <c r="AE244" s="196"/>
      <c r="AF244" s="196"/>
      <c r="AG244" s="196"/>
      <c r="AH244" s="196"/>
      <c r="AI244" s="196"/>
      <c r="AJ244" s="196"/>
      <c r="AK244" s="196"/>
      <c r="AL244" s="196"/>
      <c r="AM244" s="196"/>
      <c r="AN244" s="196"/>
      <c r="AO244" s="196"/>
      <c r="AP244" s="196"/>
      <c r="AQ244" s="196"/>
      <c r="AR244" s="196"/>
      <c r="AS244" s="196"/>
      <c r="AT244" s="196"/>
      <c r="AU244" s="196"/>
      <c r="AV244" s="196"/>
      <c r="AW244" s="196"/>
      <c r="AX244" s="196"/>
      <c r="AY244" s="196"/>
      <c r="AZ244" s="196"/>
      <c r="BA244" s="196"/>
      <c r="BB244" s="196"/>
      <c r="BC244" s="196"/>
      <c r="BD244" s="196"/>
      <c r="BE244" s="196"/>
      <c r="BF244" s="196"/>
      <c r="BG244" s="196"/>
      <c r="BH244" s="196"/>
      <c r="BI244" s="196"/>
    </row>
    <row r="245" spans="1:61" ht="12.75">
      <c r="A245" s="196"/>
      <c r="B245" s="196"/>
      <c r="C245" s="196"/>
      <c r="D245" s="196"/>
      <c r="E245" s="196"/>
      <c r="F245" s="196"/>
      <c r="G245" s="196"/>
      <c r="H245" s="196"/>
      <c r="I245" s="196"/>
      <c r="J245" s="196"/>
      <c r="K245" s="196"/>
      <c r="L245" s="196"/>
      <c r="M245" s="196"/>
      <c r="N245" s="196"/>
      <c r="O245" s="196"/>
      <c r="P245" s="196"/>
      <c r="Q245" s="196"/>
      <c r="R245" s="196"/>
      <c r="AA245" s="196"/>
      <c r="AB245" s="196"/>
      <c r="AC245" s="196"/>
      <c r="AD245" s="196"/>
      <c r="AE245" s="196"/>
      <c r="AF245" s="196"/>
      <c r="AG245" s="196"/>
      <c r="AH245" s="196"/>
      <c r="AI245" s="196"/>
      <c r="AJ245" s="196"/>
      <c r="AK245" s="196"/>
      <c r="AL245" s="196"/>
      <c r="AM245" s="196"/>
      <c r="AN245" s="196"/>
      <c r="AO245" s="196"/>
      <c r="AP245" s="196"/>
      <c r="AQ245" s="196"/>
      <c r="AR245" s="196"/>
      <c r="AS245" s="196"/>
      <c r="AT245" s="196"/>
      <c r="AU245" s="196"/>
      <c r="AV245" s="196"/>
      <c r="AW245" s="196"/>
      <c r="AX245" s="196"/>
      <c r="AY245" s="196"/>
      <c r="AZ245" s="196"/>
      <c r="BA245" s="196"/>
      <c r="BB245" s="196"/>
      <c r="BC245" s="196"/>
      <c r="BD245" s="196"/>
      <c r="BE245" s="196"/>
      <c r="BF245" s="196"/>
      <c r="BG245" s="196"/>
      <c r="BH245" s="196"/>
      <c r="BI245" s="196"/>
    </row>
    <row r="246" spans="1:61" ht="12.75">
      <c r="A246" s="196"/>
      <c r="B246" s="196"/>
      <c r="C246" s="196"/>
      <c r="D246" s="196"/>
      <c r="E246" s="196"/>
      <c r="F246" s="196"/>
      <c r="G246" s="196"/>
      <c r="H246" s="196"/>
      <c r="I246" s="196"/>
      <c r="J246" s="196"/>
      <c r="K246" s="196"/>
      <c r="L246" s="196"/>
      <c r="M246" s="196"/>
      <c r="N246" s="196"/>
      <c r="O246" s="196"/>
      <c r="P246" s="196"/>
      <c r="Q246" s="196"/>
      <c r="R246" s="196"/>
      <c r="AA246" s="196"/>
      <c r="AB246" s="196"/>
      <c r="AC246" s="196"/>
      <c r="AD246" s="196"/>
      <c r="AE246" s="196"/>
      <c r="AF246" s="196"/>
      <c r="AG246" s="196"/>
      <c r="AH246" s="196"/>
      <c r="AI246" s="196"/>
      <c r="AJ246" s="196"/>
      <c r="AK246" s="196"/>
      <c r="AL246" s="196"/>
      <c r="AM246" s="196"/>
      <c r="AN246" s="196"/>
      <c r="AO246" s="196"/>
      <c r="AP246" s="196"/>
      <c r="AQ246" s="196"/>
      <c r="AR246" s="196"/>
      <c r="AS246" s="196"/>
      <c r="AT246" s="196"/>
      <c r="AU246" s="196"/>
      <c r="AV246" s="196"/>
      <c r="AW246" s="196"/>
      <c r="AX246" s="196"/>
      <c r="AY246" s="196"/>
      <c r="AZ246" s="196"/>
      <c r="BA246" s="196"/>
      <c r="BB246" s="196"/>
      <c r="BC246" s="196"/>
      <c r="BD246" s="196"/>
      <c r="BE246" s="196"/>
      <c r="BF246" s="196"/>
      <c r="BG246" s="196"/>
      <c r="BH246" s="196"/>
      <c r="BI246" s="196"/>
    </row>
    <row r="247" spans="1:61" ht="12.75">
      <c r="A247" s="196"/>
      <c r="B247" s="196"/>
      <c r="C247" s="196"/>
      <c r="D247" s="196"/>
      <c r="E247" s="196"/>
      <c r="F247" s="196"/>
      <c r="G247" s="196"/>
      <c r="H247" s="196"/>
      <c r="I247" s="196"/>
      <c r="J247" s="196"/>
      <c r="K247" s="196"/>
      <c r="L247" s="196"/>
      <c r="M247" s="196"/>
      <c r="N247" s="196"/>
      <c r="O247" s="196"/>
      <c r="P247" s="196"/>
      <c r="Q247" s="196"/>
      <c r="R247" s="196"/>
      <c r="AA247" s="196"/>
      <c r="AB247" s="196"/>
      <c r="AC247" s="196"/>
      <c r="AD247" s="196"/>
      <c r="AE247" s="196"/>
      <c r="AF247" s="196"/>
      <c r="AG247" s="196"/>
      <c r="AH247" s="196"/>
      <c r="AI247" s="196"/>
      <c r="AJ247" s="196"/>
      <c r="AK247" s="196"/>
      <c r="AL247" s="196"/>
      <c r="AM247" s="196"/>
      <c r="AN247" s="196"/>
      <c r="AO247" s="196"/>
      <c r="AP247" s="196"/>
      <c r="AQ247" s="196"/>
      <c r="AR247" s="196"/>
      <c r="AS247" s="196"/>
      <c r="AT247" s="196"/>
      <c r="AU247" s="196"/>
      <c r="AV247" s="196"/>
      <c r="AW247" s="196"/>
      <c r="AX247" s="196"/>
      <c r="AY247" s="196"/>
      <c r="AZ247" s="196"/>
      <c r="BA247" s="196"/>
      <c r="BB247" s="196"/>
      <c r="BC247" s="196"/>
      <c r="BD247" s="196"/>
      <c r="BE247" s="196"/>
      <c r="BF247" s="196"/>
      <c r="BG247" s="196"/>
      <c r="BH247" s="196"/>
      <c r="BI247" s="196"/>
    </row>
    <row r="248" spans="1:61" ht="12.75">
      <c r="A248" s="196"/>
      <c r="B248" s="196"/>
      <c r="C248" s="196"/>
      <c r="D248" s="196"/>
      <c r="E248" s="196"/>
      <c r="F248" s="196"/>
      <c r="G248" s="196"/>
      <c r="H248" s="196"/>
      <c r="I248" s="196"/>
      <c r="J248" s="196"/>
      <c r="K248" s="196"/>
      <c r="L248" s="196"/>
      <c r="M248" s="196"/>
      <c r="N248" s="196"/>
      <c r="O248" s="196"/>
      <c r="P248" s="196"/>
      <c r="Q248" s="196"/>
      <c r="R248" s="196"/>
      <c r="AA248" s="196"/>
      <c r="AB248" s="196"/>
      <c r="AC248" s="196"/>
      <c r="AD248" s="196"/>
      <c r="AE248" s="196"/>
      <c r="AF248" s="196"/>
      <c r="AG248" s="196"/>
      <c r="AH248" s="196"/>
      <c r="AI248" s="196"/>
      <c r="AJ248" s="196"/>
      <c r="AK248" s="196"/>
      <c r="AL248" s="196"/>
      <c r="AM248" s="196"/>
      <c r="AN248" s="196"/>
      <c r="AO248" s="196"/>
      <c r="AP248" s="196"/>
      <c r="AQ248" s="196"/>
      <c r="AR248" s="196"/>
      <c r="AS248" s="196"/>
      <c r="AT248" s="196"/>
      <c r="AU248" s="196"/>
      <c r="AV248" s="196"/>
      <c r="AW248" s="196"/>
      <c r="AX248" s="196"/>
      <c r="AY248" s="196"/>
      <c r="AZ248" s="196"/>
      <c r="BA248" s="196"/>
      <c r="BB248" s="196"/>
      <c r="BC248" s="196"/>
      <c r="BD248" s="196"/>
      <c r="BE248" s="196"/>
      <c r="BF248" s="196"/>
      <c r="BG248" s="196"/>
      <c r="BH248" s="196"/>
      <c r="BI248" s="196"/>
    </row>
    <row r="249" spans="1:61" ht="12.75">
      <c r="A249" s="196"/>
      <c r="B249" s="196"/>
      <c r="C249" s="196"/>
      <c r="D249" s="196"/>
      <c r="E249" s="196"/>
      <c r="F249" s="196"/>
      <c r="G249" s="196"/>
      <c r="H249" s="196"/>
      <c r="I249" s="196"/>
      <c r="J249" s="196"/>
      <c r="K249" s="196"/>
      <c r="L249" s="196"/>
      <c r="M249" s="196"/>
      <c r="N249" s="196"/>
      <c r="O249" s="196"/>
      <c r="P249" s="196"/>
      <c r="Q249" s="196"/>
      <c r="R249" s="196"/>
      <c r="AA249" s="196"/>
      <c r="AB249" s="196"/>
      <c r="AC249" s="196"/>
      <c r="AD249" s="196"/>
      <c r="AE249" s="196"/>
      <c r="AF249" s="196"/>
      <c r="AG249" s="196"/>
      <c r="AH249" s="196"/>
      <c r="AI249" s="196"/>
      <c r="AJ249" s="196"/>
      <c r="AK249" s="196"/>
      <c r="AL249" s="196"/>
      <c r="AM249" s="196"/>
      <c r="AN249" s="196"/>
      <c r="AO249" s="196"/>
      <c r="AP249" s="196"/>
      <c r="AQ249" s="196"/>
      <c r="AR249" s="196"/>
      <c r="AS249" s="196"/>
      <c r="AT249" s="196"/>
      <c r="AU249" s="196"/>
      <c r="AV249" s="196"/>
      <c r="AW249" s="196"/>
      <c r="AX249" s="196"/>
      <c r="AY249" s="196"/>
      <c r="AZ249" s="196"/>
      <c r="BA249" s="196"/>
      <c r="BB249" s="196"/>
      <c r="BC249" s="196"/>
      <c r="BD249" s="196"/>
      <c r="BE249" s="196"/>
      <c r="BF249" s="196"/>
      <c r="BG249" s="196"/>
      <c r="BH249" s="196"/>
      <c r="BI249" s="196"/>
    </row>
    <row r="250" spans="1:61" ht="12.75">
      <c r="A250" s="196"/>
      <c r="B250" s="196"/>
      <c r="C250" s="196"/>
      <c r="D250" s="196"/>
      <c r="E250" s="196"/>
      <c r="F250" s="196"/>
      <c r="G250" s="196"/>
      <c r="H250" s="196"/>
      <c r="I250" s="196"/>
      <c r="J250" s="196"/>
      <c r="K250" s="196"/>
      <c r="L250" s="196"/>
      <c r="M250" s="196"/>
      <c r="N250" s="196"/>
      <c r="O250" s="196"/>
      <c r="P250" s="196"/>
      <c r="Q250" s="196"/>
      <c r="R250" s="196"/>
      <c r="AA250" s="196"/>
      <c r="AB250" s="196"/>
      <c r="AC250" s="196"/>
      <c r="AD250" s="196"/>
      <c r="AE250" s="196"/>
      <c r="AF250" s="196"/>
      <c r="AG250" s="196"/>
      <c r="AH250" s="196"/>
      <c r="AI250" s="196"/>
      <c r="AJ250" s="196"/>
      <c r="AK250" s="196"/>
      <c r="AL250" s="196"/>
      <c r="AM250" s="196"/>
      <c r="AN250" s="196"/>
      <c r="AO250" s="196"/>
      <c r="AP250" s="196"/>
      <c r="AQ250" s="196"/>
      <c r="AR250" s="196"/>
      <c r="AS250" s="196"/>
      <c r="AT250" s="196"/>
      <c r="AU250" s="196"/>
      <c r="AV250" s="196"/>
      <c r="AW250" s="196"/>
      <c r="AX250" s="196"/>
      <c r="AY250" s="196"/>
      <c r="AZ250" s="196"/>
      <c r="BA250" s="196"/>
      <c r="BB250" s="196"/>
      <c r="BC250" s="196"/>
      <c r="BD250" s="196"/>
      <c r="BE250" s="196"/>
      <c r="BF250" s="196"/>
      <c r="BG250" s="196"/>
      <c r="BH250" s="196"/>
      <c r="BI250" s="196"/>
    </row>
    <row r="251" spans="1:61" ht="12.75">
      <c r="A251" s="196"/>
      <c r="B251" s="196"/>
      <c r="C251" s="196"/>
      <c r="D251" s="196"/>
      <c r="E251" s="196"/>
      <c r="F251" s="196"/>
      <c r="G251" s="196"/>
      <c r="H251" s="196"/>
      <c r="I251" s="196"/>
      <c r="J251" s="196"/>
      <c r="K251" s="196"/>
      <c r="L251" s="196"/>
      <c r="M251" s="196"/>
      <c r="N251" s="196"/>
      <c r="O251" s="196"/>
      <c r="P251" s="196"/>
      <c r="Q251" s="196"/>
      <c r="R251" s="196"/>
      <c r="AA251" s="196"/>
      <c r="AB251" s="196"/>
      <c r="AC251" s="196"/>
      <c r="AD251" s="196"/>
      <c r="AE251" s="196"/>
      <c r="AF251" s="196"/>
      <c r="AG251" s="196"/>
      <c r="AH251" s="196"/>
      <c r="AI251" s="196"/>
      <c r="AJ251" s="196"/>
      <c r="AK251" s="196"/>
      <c r="AL251" s="196"/>
      <c r="AM251" s="196"/>
      <c r="AN251" s="196"/>
      <c r="AO251" s="196"/>
      <c r="AP251" s="196"/>
      <c r="AQ251" s="196"/>
      <c r="AR251" s="196"/>
      <c r="AS251" s="196"/>
      <c r="AT251" s="196"/>
      <c r="AU251" s="196"/>
      <c r="AV251" s="196"/>
      <c r="AW251" s="196"/>
      <c r="AX251" s="196"/>
      <c r="AY251" s="196"/>
      <c r="AZ251" s="196"/>
      <c r="BA251" s="196"/>
      <c r="BB251" s="196"/>
      <c r="BC251" s="196"/>
      <c r="BD251" s="196"/>
      <c r="BE251" s="196"/>
      <c r="BF251" s="196"/>
      <c r="BG251" s="196"/>
      <c r="BH251" s="196"/>
      <c r="BI251" s="196"/>
    </row>
    <row r="252" spans="1:61" ht="12.75">
      <c r="A252" s="196"/>
      <c r="B252" s="196"/>
      <c r="C252" s="196"/>
      <c r="D252" s="196"/>
      <c r="E252" s="196"/>
      <c r="F252" s="196"/>
      <c r="G252" s="196"/>
      <c r="H252" s="196"/>
      <c r="I252" s="196"/>
      <c r="J252" s="196"/>
      <c r="K252" s="196"/>
      <c r="L252" s="196"/>
      <c r="M252" s="196"/>
      <c r="N252" s="196"/>
      <c r="O252" s="196"/>
      <c r="P252" s="196"/>
      <c r="Q252" s="196"/>
      <c r="R252" s="196"/>
      <c r="AA252" s="196"/>
      <c r="AB252" s="196"/>
      <c r="AC252" s="196"/>
      <c r="AD252" s="196"/>
      <c r="AE252" s="196"/>
      <c r="AF252" s="196"/>
      <c r="AG252" s="196"/>
      <c r="AH252" s="196"/>
      <c r="AI252" s="196"/>
      <c r="AJ252" s="196"/>
      <c r="AK252" s="196"/>
      <c r="AL252" s="196"/>
      <c r="AM252" s="196"/>
      <c r="AN252" s="196"/>
      <c r="AO252" s="196"/>
      <c r="AP252" s="196"/>
      <c r="AQ252" s="196"/>
      <c r="AR252" s="196"/>
      <c r="AS252" s="196"/>
      <c r="AT252" s="196"/>
      <c r="AU252" s="196"/>
      <c r="AV252" s="196"/>
      <c r="AW252" s="196"/>
      <c r="AX252" s="196"/>
      <c r="AY252" s="196"/>
      <c r="AZ252" s="196"/>
      <c r="BA252" s="196"/>
      <c r="BB252" s="196"/>
      <c r="BC252" s="196"/>
      <c r="BD252" s="196"/>
      <c r="BE252" s="196"/>
      <c r="BF252" s="196"/>
      <c r="BG252" s="196"/>
      <c r="BH252" s="196"/>
      <c r="BI252" s="196"/>
    </row>
    <row r="253" spans="1:61" ht="12.75">
      <c r="A253" s="196"/>
      <c r="B253" s="196"/>
      <c r="C253" s="196"/>
      <c r="D253" s="196"/>
      <c r="E253" s="196"/>
      <c r="F253" s="196"/>
      <c r="G253" s="196"/>
      <c r="H253" s="196"/>
      <c r="I253" s="196"/>
      <c r="J253" s="196"/>
      <c r="K253" s="196"/>
      <c r="L253" s="196"/>
      <c r="M253" s="196"/>
      <c r="N253" s="196"/>
      <c r="O253" s="196"/>
      <c r="P253" s="196"/>
      <c r="Q253" s="196"/>
      <c r="R253" s="196"/>
      <c r="AA253" s="196"/>
      <c r="AB253" s="196"/>
      <c r="AC253" s="196"/>
      <c r="AD253" s="196"/>
      <c r="AE253" s="196"/>
      <c r="AF253" s="196"/>
      <c r="AG253" s="196"/>
      <c r="AH253" s="196"/>
      <c r="AI253" s="196"/>
      <c r="AJ253" s="196"/>
      <c r="AK253" s="196"/>
      <c r="AL253" s="196"/>
      <c r="AM253" s="196"/>
      <c r="AN253" s="196"/>
      <c r="AO253" s="196"/>
      <c r="AP253" s="196"/>
      <c r="AQ253" s="196"/>
      <c r="AR253" s="196"/>
      <c r="AS253" s="196"/>
      <c r="AT253" s="196"/>
      <c r="AU253" s="196"/>
      <c r="AV253" s="196"/>
      <c r="AW253" s="196"/>
      <c r="AX253" s="196"/>
      <c r="AY253" s="196"/>
      <c r="AZ253" s="196"/>
      <c r="BA253" s="196"/>
      <c r="BB253" s="196"/>
      <c r="BC253" s="196"/>
      <c r="BD253" s="196"/>
      <c r="BE253" s="196"/>
      <c r="BF253" s="196"/>
      <c r="BG253" s="196"/>
      <c r="BH253" s="196"/>
      <c r="BI253" s="196"/>
    </row>
    <row r="254" spans="1:61" ht="12.75">
      <c r="A254" s="196"/>
      <c r="B254" s="196"/>
      <c r="C254" s="196"/>
      <c r="D254" s="196"/>
      <c r="E254" s="196"/>
      <c r="F254" s="196"/>
      <c r="G254" s="196"/>
      <c r="H254" s="196"/>
      <c r="I254" s="196"/>
      <c r="J254" s="196"/>
      <c r="K254" s="196"/>
      <c r="L254" s="196"/>
      <c r="M254" s="196"/>
      <c r="N254" s="196"/>
      <c r="O254" s="196"/>
      <c r="P254" s="196"/>
      <c r="Q254" s="196"/>
      <c r="R254" s="196"/>
      <c r="AA254" s="196"/>
      <c r="AB254" s="196"/>
      <c r="AC254" s="196"/>
      <c r="AD254" s="196"/>
      <c r="AE254" s="196"/>
      <c r="AF254" s="196"/>
      <c r="AG254" s="196"/>
      <c r="AH254" s="196"/>
      <c r="AI254" s="196"/>
      <c r="AJ254" s="196"/>
      <c r="AK254" s="196"/>
      <c r="AL254" s="196"/>
      <c r="AM254" s="196"/>
      <c r="AN254" s="196"/>
      <c r="AO254" s="196"/>
      <c r="AP254" s="196"/>
      <c r="AQ254" s="196"/>
      <c r="AR254" s="196"/>
      <c r="AS254" s="196"/>
      <c r="AT254" s="196"/>
      <c r="AU254" s="196"/>
      <c r="AV254" s="196"/>
      <c r="AW254" s="196"/>
      <c r="AX254" s="196"/>
      <c r="AY254" s="196"/>
      <c r="AZ254" s="196"/>
      <c r="BA254" s="196"/>
      <c r="BB254" s="196"/>
      <c r="BC254" s="196"/>
      <c r="BD254" s="196"/>
      <c r="BE254" s="196"/>
      <c r="BF254" s="196"/>
      <c r="BG254" s="196"/>
      <c r="BH254" s="196"/>
      <c r="BI254" s="196"/>
    </row>
    <row r="255" spans="1:61" ht="12.75">
      <c r="A255" s="196"/>
      <c r="B255" s="196"/>
      <c r="C255" s="196"/>
      <c r="D255" s="196"/>
      <c r="E255" s="196"/>
      <c r="F255" s="196"/>
      <c r="G255" s="196"/>
      <c r="H255" s="196"/>
      <c r="I255" s="196"/>
      <c r="J255" s="196"/>
      <c r="K255" s="196"/>
      <c r="L255" s="196"/>
      <c r="M255" s="196"/>
      <c r="N255" s="196"/>
      <c r="O255" s="196"/>
      <c r="P255" s="196"/>
      <c r="Q255" s="196"/>
      <c r="R255" s="196"/>
      <c r="AA255" s="196"/>
      <c r="AB255" s="196"/>
      <c r="AC255" s="196"/>
      <c r="AD255" s="196"/>
      <c r="AE255" s="196"/>
      <c r="AF255" s="196"/>
      <c r="AG255" s="196"/>
      <c r="AH255" s="196"/>
      <c r="AI255" s="196"/>
      <c r="AJ255" s="196"/>
      <c r="AK255" s="196"/>
      <c r="AL255" s="196"/>
      <c r="AM255" s="196"/>
      <c r="AN255" s="196"/>
      <c r="AO255" s="196"/>
      <c r="AP255" s="196"/>
      <c r="AQ255" s="196"/>
      <c r="AR255" s="196"/>
      <c r="AS255" s="196"/>
      <c r="AT255" s="196"/>
      <c r="AU255" s="196"/>
      <c r="AV255" s="196"/>
      <c r="AW255" s="196"/>
      <c r="AX255" s="196"/>
      <c r="AY255" s="196"/>
      <c r="AZ255" s="196"/>
      <c r="BA255" s="196"/>
      <c r="BB255" s="196"/>
      <c r="BC255" s="196"/>
      <c r="BD255" s="196"/>
      <c r="BE255" s="196"/>
      <c r="BF255" s="196"/>
      <c r="BG255" s="196"/>
      <c r="BH255" s="196"/>
      <c r="BI255" s="196"/>
    </row>
    <row r="256" spans="1:61" ht="12.75">
      <c r="A256" s="196"/>
      <c r="B256" s="196"/>
      <c r="C256" s="196"/>
      <c r="D256" s="196"/>
      <c r="E256" s="196"/>
      <c r="F256" s="196"/>
      <c r="G256" s="196"/>
      <c r="H256" s="196"/>
      <c r="I256" s="196"/>
      <c r="J256" s="196"/>
      <c r="K256" s="196"/>
      <c r="L256" s="196"/>
      <c r="M256" s="196"/>
      <c r="N256" s="196"/>
      <c r="O256" s="196"/>
      <c r="P256" s="196"/>
      <c r="Q256" s="196"/>
      <c r="R256" s="196"/>
      <c r="AA256" s="196"/>
      <c r="AB256" s="196"/>
      <c r="AC256" s="196"/>
      <c r="AD256" s="196"/>
      <c r="AE256" s="196"/>
      <c r="AF256" s="196"/>
      <c r="AG256" s="196"/>
      <c r="AH256" s="196"/>
      <c r="AI256" s="196"/>
      <c r="AJ256" s="196"/>
      <c r="AK256" s="196"/>
      <c r="AL256" s="196"/>
      <c r="AM256" s="196"/>
      <c r="AN256" s="196"/>
      <c r="AO256" s="196"/>
      <c r="AP256" s="196"/>
      <c r="AQ256" s="196"/>
      <c r="AR256" s="196"/>
      <c r="AS256" s="196"/>
      <c r="AT256" s="196"/>
      <c r="AU256" s="196"/>
      <c r="AV256" s="196"/>
      <c r="AW256" s="196"/>
      <c r="AX256" s="196"/>
      <c r="AY256" s="196"/>
      <c r="AZ256" s="196"/>
      <c r="BA256" s="196"/>
      <c r="BB256" s="196"/>
      <c r="BC256" s="196"/>
      <c r="BD256" s="196"/>
      <c r="BE256" s="196"/>
      <c r="BF256" s="196"/>
      <c r="BG256" s="196"/>
      <c r="BH256" s="196"/>
      <c r="BI256" s="196"/>
    </row>
    <row r="257" spans="1:61" ht="12.75">
      <c r="A257" s="196"/>
      <c r="B257" s="196"/>
      <c r="C257" s="196"/>
      <c r="D257" s="196"/>
      <c r="E257" s="196"/>
      <c r="F257" s="196"/>
      <c r="G257" s="196"/>
      <c r="H257" s="196"/>
      <c r="I257" s="196"/>
      <c r="J257" s="196"/>
      <c r="K257" s="196"/>
      <c r="L257" s="196"/>
      <c r="M257" s="196"/>
      <c r="N257" s="196"/>
      <c r="O257" s="196"/>
      <c r="P257" s="196"/>
      <c r="Q257" s="196"/>
      <c r="R257" s="196"/>
      <c r="AA257" s="196"/>
      <c r="AB257" s="196"/>
      <c r="AC257" s="196"/>
      <c r="AD257" s="196"/>
      <c r="AE257" s="196"/>
      <c r="AF257" s="196"/>
      <c r="AG257" s="196"/>
      <c r="AH257" s="196"/>
      <c r="AI257" s="196"/>
      <c r="AJ257" s="196"/>
      <c r="AK257" s="196"/>
      <c r="AL257" s="196"/>
      <c r="AM257" s="196"/>
      <c r="AN257" s="196"/>
      <c r="AO257" s="196"/>
      <c r="AP257" s="196"/>
      <c r="AQ257" s="196"/>
      <c r="AR257" s="196"/>
      <c r="AS257" s="196"/>
      <c r="AT257" s="196"/>
      <c r="AU257" s="196"/>
      <c r="AV257" s="196"/>
      <c r="AW257" s="196"/>
      <c r="AX257" s="196"/>
      <c r="AY257" s="196"/>
      <c r="AZ257" s="196"/>
      <c r="BA257" s="196"/>
      <c r="BB257" s="196"/>
      <c r="BC257" s="196"/>
      <c r="BD257" s="196"/>
      <c r="BE257" s="196"/>
      <c r="BF257" s="196"/>
      <c r="BG257" s="196"/>
      <c r="BH257" s="196"/>
      <c r="BI257" s="196"/>
    </row>
    <row r="258" spans="1:61" ht="12.75">
      <c r="A258" s="196"/>
      <c r="B258" s="196"/>
      <c r="C258" s="196"/>
      <c r="D258" s="196"/>
      <c r="E258" s="196"/>
      <c r="F258" s="196"/>
      <c r="G258" s="196"/>
      <c r="H258" s="196"/>
      <c r="I258" s="196"/>
      <c r="J258" s="196"/>
      <c r="K258" s="196"/>
      <c r="L258" s="196"/>
      <c r="M258" s="196"/>
      <c r="N258" s="196"/>
      <c r="O258" s="196"/>
      <c r="P258" s="196"/>
      <c r="Q258" s="196"/>
      <c r="R258" s="196"/>
      <c r="AA258" s="196"/>
      <c r="AB258" s="196"/>
      <c r="AC258" s="196"/>
      <c r="AD258" s="196"/>
      <c r="AE258" s="196"/>
      <c r="AF258" s="196"/>
      <c r="AG258" s="196"/>
      <c r="AH258" s="196"/>
      <c r="AI258" s="196"/>
      <c r="AJ258" s="196"/>
      <c r="AK258" s="196"/>
      <c r="AL258" s="196"/>
      <c r="AM258" s="196"/>
      <c r="AN258" s="196"/>
      <c r="AO258" s="196"/>
      <c r="AP258" s="196"/>
      <c r="AQ258" s="196"/>
      <c r="AR258" s="196"/>
      <c r="AS258" s="196"/>
      <c r="AT258" s="196"/>
      <c r="AU258" s="196"/>
      <c r="AV258" s="196"/>
      <c r="AW258" s="196"/>
      <c r="AX258" s="196"/>
      <c r="AY258" s="196"/>
      <c r="AZ258" s="196"/>
      <c r="BA258" s="196"/>
      <c r="BB258" s="196"/>
      <c r="BC258" s="196"/>
      <c r="BD258" s="196"/>
      <c r="BE258" s="196"/>
      <c r="BF258" s="196"/>
      <c r="BG258" s="196"/>
      <c r="BH258" s="196"/>
      <c r="BI258" s="196"/>
    </row>
    <row r="259" spans="1:61" ht="12.75">
      <c r="A259" s="196"/>
      <c r="B259" s="196"/>
      <c r="C259" s="196"/>
      <c r="D259" s="196"/>
      <c r="E259" s="196"/>
      <c r="F259" s="196"/>
      <c r="G259" s="196"/>
      <c r="H259" s="196"/>
      <c r="I259" s="196"/>
      <c r="J259" s="196"/>
      <c r="K259" s="196"/>
      <c r="L259" s="196"/>
      <c r="M259" s="196"/>
      <c r="N259" s="196"/>
      <c r="O259" s="196"/>
      <c r="P259" s="196"/>
      <c r="Q259" s="196"/>
      <c r="R259" s="196"/>
      <c r="AA259" s="196"/>
      <c r="AB259" s="196"/>
      <c r="AC259" s="196"/>
      <c r="AD259" s="196"/>
      <c r="AE259" s="196"/>
      <c r="AF259" s="196"/>
      <c r="AG259" s="196"/>
      <c r="AH259" s="196"/>
      <c r="AI259" s="196"/>
      <c r="AJ259" s="196"/>
      <c r="AK259" s="196"/>
      <c r="AL259" s="196"/>
      <c r="AM259" s="196"/>
      <c r="AN259" s="196"/>
      <c r="AO259" s="196"/>
      <c r="AP259" s="196"/>
      <c r="AQ259" s="196"/>
      <c r="AR259" s="196"/>
      <c r="AS259" s="196"/>
      <c r="AT259" s="196"/>
      <c r="AU259" s="196"/>
      <c r="AV259" s="196"/>
      <c r="AW259" s="196"/>
      <c r="AX259" s="196"/>
      <c r="AY259" s="196"/>
      <c r="AZ259" s="196"/>
      <c r="BA259" s="196"/>
      <c r="BB259" s="196"/>
      <c r="BC259" s="196"/>
      <c r="BD259" s="196"/>
      <c r="BE259" s="196"/>
      <c r="BF259" s="196"/>
      <c r="BG259" s="196"/>
      <c r="BH259" s="196"/>
      <c r="BI259" s="196"/>
    </row>
    <row r="260" spans="1:61" ht="12.75">
      <c r="A260" s="196"/>
      <c r="B260" s="196"/>
      <c r="C260" s="196"/>
      <c r="D260" s="196"/>
      <c r="E260" s="196"/>
      <c r="F260" s="196"/>
      <c r="G260" s="196"/>
      <c r="H260" s="196"/>
      <c r="I260" s="196"/>
      <c r="J260" s="196"/>
      <c r="K260" s="196"/>
      <c r="L260" s="196"/>
      <c r="M260" s="196"/>
      <c r="N260" s="196"/>
      <c r="O260" s="196"/>
      <c r="P260" s="196"/>
      <c r="Q260" s="196"/>
      <c r="R260" s="196"/>
      <c r="AA260" s="196"/>
      <c r="AB260" s="196"/>
      <c r="AC260" s="196"/>
      <c r="AD260" s="196"/>
      <c r="AE260" s="196"/>
      <c r="AF260" s="196"/>
      <c r="AG260" s="196"/>
      <c r="AH260" s="196"/>
      <c r="AI260" s="196"/>
      <c r="AJ260" s="196"/>
      <c r="AK260" s="196"/>
      <c r="AL260" s="196"/>
      <c r="AM260" s="196"/>
      <c r="AN260" s="196"/>
      <c r="AO260" s="196"/>
      <c r="AP260" s="196"/>
      <c r="AQ260" s="196"/>
      <c r="AR260" s="196"/>
      <c r="AS260" s="196"/>
      <c r="AT260" s="196"/>
      <c r="AU260" s="196"/>
      <c r="AV260" s="196"/>
      <c r="AW260" s="196"/>
      <c r="AX260" s="196"/>
      <c r="AY260" s="196"/>
      <c r="AZ260" s="196"/>
      <c r="BA260" s="196"/>
      <c r="BB260" s="196"/>
      <c r="BC260" s="196"/>
      <c r="BD260" s="196"/>
      <c r="BE260" s="196"/>
      <c r="BF260" s="196"/>
      <c r="BG260" s="196"/>
      <c r="BH260" s="196"/>
      <c r="BI260" s="196"/>
    </row>
    <row r="261" spans="1:61" ht="12.75">
      <c r="A261" s="196"/>
      <c r="B261" s="196"/>
      <c r="C261" s="196"/>
      <c r="D261" s="196"/>
      <c r="E261" s="196"/>
      <c r="F261" s="196"/>
      <c r="G261" s="196"/>
      <c r="H261" s="196"/>
      <c r="I261" s="196"/>
      <c r="J261" s="196"/>
      <c r="K261" s="196"/>
      <c r="L261" s="196"/>
      <c r="M261" s="196"/>
      <c r="N261" s="196"/>
      <c r="O261" s="196"/>
      <c r="P261" s="196"/>
      <c r="Q261" s="196"/>
      <c r="R261" s="196"/>
      <c r="AA261" s="196"/>
      <c r="AB261" s="196"/>
      <c r="AC261" s="196"/>
      <c r="AD261" s="196"/>
      <c r="AE261" s="196"/>
      <c r="AF261" s="196"/>
      <c r="AG261" s="196"/>
      <c r="AH261" s="196"/>
      <c r="AI261" s="196"/>
      <c r="AJ261" s="196"/>
      <c r="AK261" s="196"/>
      <c r="AL261" s="196"/>
      <c r="AM261" s="196"/>
      <c r="AN261" s="196"/>
      <c r="AO261" s="196"/>
      <c r="AP261" s="196"/>
      <c r="AQ261" s="196"/>
      <c r="AR261" s="196"/>
      <c r="AS261" s="196"/>
      <c r="AT261" s="196"/>
      <c r="AU261" s="196"/>
      <c r="AV261" s="196"/>
      <c r="AW261" s="196"/>
      <c r="AX261" s="196"/>
      <c r="AY261" s="196"/>
      <c r="AZ261" s="196"/>
      <c r="BA261" s="196"/>
      <c r="BB261" s="196"/>
      <c r="BC261" s="196"/>
      <c r="BD261" s="196"/>
      <c r="BE261" s="196"/>
      <c r="BF261" s="196"/>
      <c r="BG261" s="196"/>
      <c r="BH261" s="196"/>
      <c r="BI261" s="196"/>
    </row>
    <row r="262" spans="1:61" ht="12.75">
      <c r="A262" s="196"/>
      <c r="B262" s="196"/>
      <c r="C262" s="196"/>
      <c r="D262" s="196"/>
      <c r="E262" s="196"/>
      <c r="F262" s="196"/>
      <c r="G262" s="196"/>
      <c r="H262" s="196"/>
      <c r="I262" s="196"/>
      <c r="J262" s="196"/>
      <c r="K262" s="196"/>
      <c r="L262" s="196"/>
      <c r="M262" s="196"/>
      <c r="N262" s="196"/>
      <c r="O262" s="196"/>
      <c r="P262" s="196"/>
      <c r="Q262" s="196"/>
      <c r="R262" s="196"/>
      <c r="AA262" s="196"/>
      <c r="AB262" s="196"/>
      <c r="AC262" s="196"/>
      <c r="AD262" s="196"/>
      <c r="AE262" s="196"/>
      <c r="AF262" s="196"/>
      <c r="AG262" s="196"/>
      <c r="AH262" s="196"/>
      <c r="AI262" s="196"/>
      <c r="AJ262" s="196"/>
      <c r="AK262" s="196"/>
      <c r="AL262" s="196"/>
      <c r="AM262" s="196"/>
      <c r="AN262" s="196"/>
      <c r="AO262" s="196"/>
      <c r="AP262" s="196"/>
      <c r="AQ262" s="196"/>
      <c r="AR262" s="196"/>
      <c r="AS262" s="196"/>
      <c r="AT262" s="196"/>
      <c r="AU262" s="196"/>
      <c r="AV262" s="196"/>
      <c r="AW262" s="196"/>
      <c r="AX262" s="196"/>
      <c r="AY262" s="196"/>
      <c r="AZ262" s="196"/>
      <c r="BA262" s="196"/>
      <c r="BB262" s="196"/>
      <c r="BC262" s="196"/>
      <c r="BD262" s="196"/>
      <c r="BE262" s="196"/>
      <c r="BF262" s="196"/>
      <c r="BG262" s="196"/>
      <c r="BH262" s="196"/>
      <c r="BI262" s="196"/>
    </row>
    <row r="263" spans="1:61" ht="12.75">
      <c r="A263" s="196"/>
      <c r="B263" s="196"/>
      <c r="C263" s="196"/>
      <c r="D263" s="196"/>
      <c r="E263" s="196"/>
      <c r="F263" s="196"/>
      <c r="G263" s="196"/>
      <c r="H263" s="196"/>
      <c r="I263" s="196"/>
      <c r="J263" s="196"/>
      <c r="K263" s="196"/>
      <c r="L263" s="196"/>
      <c r="M263" s="196"/>
      <c r="N263" s="196"/>
      <c r="O263" s="196"/>
      <c r="P263" s="196"/>
      <c r="Q263" s="196"/>
      <c r="R263" s="196"/>
      <c r="AA263" s="196"/>
      <c r="AB263" s="196"/>
      <c r="AC263" s="196"/>
      <c r="AD263" s="196"/>
      <c r="AE263" s="196"/>
      <c r="AF263" s="196"/>
      <c r="AG263" s="196"/>
      <c r="AH263" s="196"/>
      <c r="AI263" s="196"/>
      <c r="AJ263" s="196"/>
      <c r="AK263" s="196"/>
      <c r="AL263" s="196"/>
      <c r="AM263" s="196"/>
      <c r="AN263" s="196"/>
      <c r="AO263" s="196"/>
      <c r="AP263" s="196"/>
      <c r="AQ263" s="196"/>
      <c r="AR263" s="196"/>
      <c r="AS263" s="196"/>
      <c r="AT263" s="196"/>
      <c r="AU263" s="196"/>
      <c r="AV263" s="196"/>
      <c r="AW263" s="196"/>
      <c r="AX263" s="196"/>
      <c r="AY263" s="196"/>
      <c r="AZ263" s="196"/>
      <c r="BA263" s="196"/>
      <c r="BB263" s="196"/>
      <c r="BC263" s="196"/>
      <c r="BD263" s="196"/>
      <c r="BE263" s="196"/>
      <c r="BF263" s="196"/>
      <c r="BG263" s="196"/>
      <c r="BH263" s="196"/>
      <c r="BI263" s="196"/>
    </row>
    <row r="264" spans="1:61" ht="12.75">
      <c r="A264" s="196"/>
      <c r="B264" s="196"/>
      <c r="C264" s="196"/>
      <c r="D264" s="196"/>
      <c r="E264" s="196"/>
      <c r="F264" s="196"/>
      <c r="G264" s="196"/>
      <c r="H264" s="196"/>
      <c r="I264" s="196"/>
      <c r="J264" s="196"/>
      <c r="K264" s="196"/>
      <c r="L264" s="196"/>
      <c r="M264" s="196"/>
      <c r="N264" s="196"/>
      <c r="O264" s="196"/>
      <c r="P264" s="196"/>
      <c r="Q264" s="196"/>
      <c r="R264" s="196"/>
      <c r="AA264" s="196"/>
      <c r="AB264" s="196"/>
      <c r="AC264" s="196"/>
      <c r="AD264" s="196"/>
      <c r="AE264" s="196"/>
      <c r="AF264" s="196"/>
      <c r="AG264" s="196"/>
      <c r="AH264" s="196"/>
      <c r="AI264" s="196"/>
      <c r="AJ264" s="196"/>
      <c r="AK264" s="196"/>
      <c r="AL264" s="196"/>
      <c r="AM264" s="196"/>
      <c r="AN264" s="196"/>
      <c r="AO264" s="196"/>
      <c r="AP264" s="196"/>
      <c r="AQ264" s="196"/>
      <c r="AR264" s="196"/>
      <c r="AS264" s="196"/>
      <c r="AT264" s="196"/>
      <c r="AU264" s="196"/>
      <c r="AV264" s="196"/>
      <c r="AW264" s="196"/>
      <c r="AX264" s="196"/>
      <c r="AY264" s="196"/>
      <c r="AZ264" s="196"/>
      <c r="BA264" s="196"/>
      <c r="BB264" s="196"/>
      <c r="BC264" s="196"/>
      <c r="BD264" s="196"/>
      <c r="BE264" s="196"/>
      <c r="BF264" s="196"/>
      <c r="BG264" s="196"/>
      <c r="BH264" s="196"/>
      <c r="BI264" s="196"/>
    </row>
    <row r="265" spans="1:61" ht="12.75">
      <c r="A265" s="196"/>
      <c r="B265" s="196"/>
      <c r="C265" s="196"/>
      <c r="D265" s="196"/>
      <c r="E265" s="196"/>
      <c r="F265" s="196"/>
      <c r="G265" s="196"/>
      <c r="H265" s="196"/>
      <c r="I265" s="196"/>
      <c r="J265" s="196"/>
      <c r="K265" s="196"/>
      <c r="L265" s="196"/>
      <c r="M265" s="196"/>
      <c r="N265" s="196"/>
      <c r="O265" s="196"/>
      <c r="P265" s="196"/>
      <c r="Q265" s="196"/>
      <c r="R265" s="196"/>
      <c r="AA265" s="196"/>
      <c r="AB265" s="196"/>
      <c r="AC265" s="196"/>
      <c r="AD265" s="196"/>
      <c r="AE265" s="196"/>
      <c r="AF265" s="196"/>
      <c r="AG265" s="196"/>
      <c r="AH265" s="196"/>
      <c r="AI265" s="196"/>
      <c r="AJ265" s="196"/>
      <c r="AK265" s="196"/>
      <c r="AL265" s="196"/>
      <c r="AM265" s="196"/>
      <c r="AN265" s="196"/>
      <c r="AO265" s="196"/>
      <c r="AP265" s="196"/>
      <c r="AQ265" s="196"/>
      <c r="AR265" s="196"/>
      <c r="AS265" s="196"/>
      <c r="AT265" s="196"/>
      <c r="AU265" s="196"/>
      <c r="AV265" s="196"/>
      <c r="AW265" s="196"/>
      <c r="AX265" s="196"/>
      <c r="AY265" s="196"/>
      <c r="AZ265" s="196"/>
      <c r="BA265" s="196"/>
      <c r="BB265" s="196"/>
      <c r="BC265" s="196"/>
      <c r="BD265" s="196"/>
      <c r="BE265" s="196"/>
      <c r="BF265" s="196"/>
      <c r="BG265" s="196"/>
      <c r="BH265" s="196"/>
      <c r="BI265" s="196"/>
    </row>
    <row r="266" spans="1:61" ht="12.75">
      <c r="A266" s="196"/>
      <c r="B266" s="196"/>
      <c r="C266" s="196"/>
      <c r="D266" s="196"/>
      <c r="E266" s="196"/>
      <c r="F266" s="196"/>
      <c r="G266" s="196"/>
      <c r="H266" s="196"/>
      <c r="I266" s="196"/>
      <c r="J266" s="196"/>
      <c r="K266" s="196"/>
      <c r="L266" s="196"/>
      <c r="M266" s="196"/>
      <c r="N266" s="196"/>
      <c r="O266" s="196"/>
      <c r="P266" s="196"/>
      <c r="Q266" s="196"/>
      <c r="R266" s="196"/>
      <c r="AA266" s="196"/>
      <c r="AB266" s="196"/>
      <c r="AC266" s="196"/>
      <c r="AD266" s="196"/>
      <c r="AE266" s="196"/>
      <c r="AF266" s="196"/>
      <c r="AG266" s="196"/>
      <c r="AH266" s="196"/>
      <c r="AI266" s="196"/>
      <c r="AJ266" s="196"/>
      <c r="AK266" s="196"/>
      <c r="AL266" s="196"/>
      <c r="AM266" s="196"/>
      <c r="AN266" s="196"/>
      <c r="AO266" s="196"/>
      <c r="AP266" s="196"/>
      <c r="AQ266" s="196"/>
      <c r="AR266" s="196"/>
      <c r="AS266" s="196"/>
      <c r="AT266" s="196"/>
      <c r="AU266" s="196"/>
      <c r="AV266" s="196"/>
      <c r="AW266" s="196"/>
      <c r="AX266" s="196"/>
      <c r="AY266" s="196"/>
      <c r="AZ266" s="196"/>
      <c r="BA266" s="196"/>
      <c r="BB266" s="196"/>
      <c r="BC266" s="196"/>
      <c r="BD266" s="196"/>
      <c r="BE266" s="196"/>
      <c r="BF266" s="196"/>
      <c r="BG266" s="196"/>
      <c r="BH266" s="196"/>
      <c r="BI266" s="196"/>
    </row>
    <row r="267" spans="1:61" ht="12.75">
      <c r="A267" s="196"/>
      <c r="B267" s="196"/>
      <c r="C267" s="196"/>
      <c r="D267" s="196"/>
      <c r="E267" s="196"/>
      <c r="F267" s="196"/>
      <c r="G267" s="196"/>
      <c r="H267" s="196"/>
      <c r="I267" s="196"/>
      <c r="J267" s="196"/>
      <c r="K267" s="196"/>
      <c r="L267" s="196"/>
      <c r="M267" s="196"/>
      <c r="N267" s="196"/>
      <c r="O267" s="196"/>
      <c r="P267" s="196"/>
      <c r="Q267" s="196"/>
      <c r="R267" s="196"/>
      <c r="AA267" s="196"/>
      <c r="AB267" s="196"/>
      <c r="AC267" s="196"/>
      <c r="AD267" s="196"/>
      <c r="AE267" s="196"/>
      <c r="AF267" s="196"/>
      <c r="AG267" s="196"/>
      <c r="AH267" s="196"/>
      <c r="AI267" s="196"/>
      <c r="AJ267" s="196"/>
      <c r="AK267" s="196"/>
      <c r="AL267" s="196"/>
      <c r="AM267" s="196"/>
      <c r="AN267" s="196"/>
      <c r="AO267" s="196"/>
      <c r="AP267" s="196"/>
      <c r="AQ267" s="196"/>
      <c r="AR267" s="196"/>
      <c r="AS267" s="196"/>
      <c r="AT267" s="196"/>
      <c r="AU267" s="196"/>
      <c r="AV267" s="196"/>
      <c r="AW267" s="196"/>
      <c r="AX267" s="196"/>
      <c r="AY267" s="196"/>
      <c r="AZ267" s="196"/>
      <c r="BA267" s="196"/>
      <c r="BB267" s="196"/>
      <c r="BC267" s="196"/>
      <c r="BD267" s="196"/>
      <c r="BE267" s="196"/>
      <c r="BF267" s="196"/>
      <c r="BG267" s="196"/>
      <c r="BH267" s="196"/>
      <c r="BI267" s="196"/>
    </row>
    <row r="268" spans="1:61" ht="12.75">
      <c r="A268" s="196"/>
      <c r="B268" s="196"/>
      <c r="C268" s="196"/>
      <c r="D268" s="196"/>
      <c r="E268" s="196"/>
      <c r="F268" s="196"/>
      <c r="G268" s="196"/>
      <c r="H268" s="196"/>
      <c r="I268" s="196"/>
      <c r="J268" s="196"/>
      <c r="K268" s="196"/>
      <c r="L268" s="196"/>
      <c r="M268" s="196"/>
      <c r="N268" s="196"/>
      <c r="O268" s="196"/>
      <c r="P268" s="196"/>
      <c r="Q268" s="196"/>
      <c r="R268" s="196"/>
      <c r="AA268" s="196"/>
      <c r="AB268" s="196"/>
      <c r="AC268" s="196"/>
      <c r="AD268" s="196"/>
      <c r="AE268" s="196"/>
      <c r="AF268" s="196"/>
      <c r="AG268" s="196"/>
      <c r="AH268" s="196"/>
      <c r="AI268" s="196"/>
      <c r="AJ268" s="196"/>
      <c r="AK268" s="196"/>
      <c r="AL268" s="196"/>
      <c r="AM268" s="196"/>
      <c r="AN268" s="196"/>
      <c r="AO268" s="196"/>
      <c r="AP268" s="196"/>
      <c r="AQ268" s="196"/>
      <c r="AR268" s="196"/>
      <c r="AS268" s="196"/>
      <c r="AT268" s="196"/>
      <c r="AU268" s="196"/>
      <c r="AV268" s="196"/>
      <c r="AW268" s="196"/>
      <c r="AX268" s="196"/>
      <c r="AY268" s="196"/>
      <c r="AZ268" s="196"/>
      <c r="BA268" s="196"/>
      <c r="BB268" s="196"/>
      <c r="BC268" s="196"/>
      <c r="BD268" s="196"/>
      <c r="BE268" s="196"/>
      <c r="BF268" s="196"/>
      <c r="BG268" s="196"/>
      <c r="BH268" s="196"/>
      <c r="BI268" s="196"/>
    </row>
    <row r="269" spans="1:61" ht="12.75">
      <c r="A269" s="196"/>
      <c r="B269" s="196"/>
      <c r="C269" s="196"/>
      <c r="D269" s="196"/>
      <c r="E269" s="196"/>
      <c r="F269" s="196"/>
      <c r="G269" s="196"/>
      <c r="H269" s="196"/>
      <c r="I269" s="196"/>
      <c r="J269" s="196"/>
      <c r="K269" s="196"/>
      <c r="L269" s="196"/>
      <c r="M269" s="196"/>
      <c r="N269" s="196"/>
      <c r="O269" s="196"/>
      <c r="P269" s="196"/>
      <c r="Q269" s="196"/>
      <c r="R269" s="196"/>
      <c r="AA269" s="196"/>
      <c r="AB269" s="196"/>
      <c r="AC269" s="196"/>
      <c r="AD269" s="196"/>
      <c r="AE269" s="196"/>
      <c r="AF269" s="196"/>
      <c r="AG269" s="196"/>
      <c r="AH269" s="196"/>
      <c r="AI269" s="196"/>
      <c r="AJ269" s="196"/>
      <c r="AK269" s="196"/>
      <c r="AL269" s="196"/>
      <c r="AM269" s="196"/>
      <c r="AN269" s="196"/>
      <c r="AO269" s="196"/>
      <c r="AP269" s="196"/>
      <c r="AQ269" s="196"/>
      <c r="AR269" s="196"/>
      <c r="AS269" s="196"/>
      <c r="AT269" s="196"/>
      <c r="AU269" s="196"/>
      <c r="AV269" s="196"/>
      <c r="AW269" s="196"/>
      <c r="AX269" s="196"/>
      <c r="AY269" s="196"/>
      <c r="AZ269" s="196"/>
      <c r="BA269" s="196"/>
      <c r="BB269" s="196"/>
      <c r="BC269" s="196"/>
      <c r="BD269" s="196"/>
      <c r="BE269" s="196"/>
      <c r="BF269" s="196"/>
      <c r="BG269" s="196"/>
      <c r="BH269" s="196"/>
      <c r="BI269" s="196"/>
    </row>
    <row r="270" spans="1:61" ht="12.75">
      <c r="A270" s="196"/>
      <c r="B270" s="196"/>
      <c r="C270" s="196"/>
      <c r="D270" s="196"/>
      <c r="E270" s="196"/>
      <c r="F270" s="196"/>
      <c r="G270" s="196"/>
      <c r="H270" s="196"/>
      <c r="I270" s="196"/>
      <c r="J270" s="196"/>
      <c r="K270" s="196"/>
      <c r="L270" s="196"/>
      <c r="M270" s="196"/>
      <c r="N270" s="196"/>
      <c r="O270" s="196"/>
      <c r="P270" s="196"/>
      <c r="Q270" s="196"/>
      <c r="R270" s="196"/>
      <c r="AA270" s="196"/>
      <c r="AB270" s="196"/>
      <c r="AC270" s="196"/>
      <c r="AD270" s="196"/>
      <c r="AE270" s="196"/>
      <c r="AF270" s="196"/>
      <c r="AG270" s="196"/>
      <c r="AH270" s="196"/>
      <c r="AI270" s="196"/>
      <c r="AJ270" s="196"/>
      <c r="AK270" s="196"/>
      <c r="AL270" s="196"/>
      <c r="AM270" s="196"/>
      <c r="AN270" s="196"/>
      <c r="AO270" s="196"/>
      <c r="AP270" s="196"/>
      <c r="AQ270" s="196"/>
      <c r="AR270" s="196"/>
      <c r="AS270" s="196"/>
      <c r="AT270" s="196"/>
      <c r="AU270" s="196"/>
      <c r="AV270" s="196"/>
      <c r="AW270" s="196"/>
      <c r="AX270" s="196"/>
      <c r="AY270" s="196"/>
      <c r="AZ270" s="196"/>
      <c r="BA270" s="196"/>
      <c r="BB270" s="196"/>
      <c r="BC270" s="196"/>
      <c r="BD270" s="196"/>
      <c r="BE270" s="196"/>
      <c r="BF270" s="196"/>
      <c r="BG270" s="196"/>
      <c r="BH270" s="196"/>
      <c r="BI270" s="196"/>
    </row>
    <row r="271" spans="1:61" ht="12.75">
      <c r="A271" s="196"/>
      <c r="B271" s="196"/>
      <c r="C271" s="196"/>
      <c r="D271" s="196"/>
      <c r="E271" s="196"/>
      <c r="F271" s="196"/>
      <c r="G271" s="196"/>
      <c r="H271" s="196"/>
      <c r="I271" s="196"/>
      <c r="J271" s="196"/>
      <c r="K271" s="196"/>
      <c r="L271" s="196"/>
      <c r="M271" s="196"/>
      <c r="N271" s="196"/>
      <c r="O271" s="196"/>
      <c r="P271" s="196"/>
      <c r="Q271" s="196"/>
      <c r="R271" s="196"/>
      <c r="AA271" s="196"/>
      <c r="AB271" s="196"/>
      <c r="AC271" s="196"/>
      <c r="AD271" s="196"/>
      <c r="AE271" s="196"/>
      <c r="AF271" s="196"/>
      <c r="AG271" s="196"/>
      <c r="AH271" s="196"/>
      <c r="AI271" s="196"/>
      <c r="AJ271" s="196"/>
      <c r="AK271" s="196"/>
      <c r="AL271" s="196"/>
      <c r="AM271" s="196"/>
      <c r="AN271" s="196"/>
      <c r="AO271" s="196"/>
      <c r="AP271" s="196"/>
      <c r="AQ271" s="196"/>
      <c r="AR271" s="196"/>
      <c r="AS271" s="196"/>
      <c r="AT271" s="196"/>
      <c r="AU271" s="196"/>
      <c r="AV271" s="196"/>
      <c r="AW271" s="196"/>
      <c r="AX271" s="196"/>
      <c r="AY271" s="196"/>
      <c r="AZ271" s="196"/>
      <c r="BA271" s="196"/>
      <c r="BB271" s="196"/>
      <c r="BC271" s="196"/>
      <c r="BD271" s="196"/>
      <c r="BE271" s="196"/>
      <c r="BF271" s="196"/>
      <c r="BG271" s="196"/>
      <c r="BH271" s="196"/>
      <c r="BI271" s="196"/>
    </row>
    <row r="272" spans="1:61" ht="12.75">
      <c r="A272" s="196"/>
      <c r="B272" s="196"/>
      <c r="C272" s="196"/>
      <c r="D272" s="196"/>
      <c r="E272" s="196"/>
      <c r="F272" s="196"/>
      <c r="G272" s="196"/>
      <c r="H272" s="196"/>
      <c r="I272" s="196"/>
      <c r="J272" s="196"/>
      <c r="K272" s="196"/>
      <c r="L272" s="196"/>
      <c r="M272" s="196"/>
      <c r="N272" s="196"/>
      <c r="O272" s="196"/>
      <c r="P272" s="196"/>
      <c r="Q272" s="196"/>
      <c r="R272" s="196"/>
      <c r="AA272" s="196"/>
      <c r="AB272" s="196"/>
      <c r="AC272" s="196"/>
      <c r="AD272" s="196"/>
      <c r="AE272" s="196"/>
      <c r="AF272" s="196"/>
      <c r="AG272" s="196"/>
      <c r="AH272" s="196"/>
      <c r="AI272" s="196"/>
      <c r="AJ272" s="196"/>
      <c r="AK272" s="196"/>
      <c r="AL272" s="196"/>
      <c r="AM272" s="196"/>
      <c r="AN272" s="196"/>
      <c r="AO272" s="196"/>
      <c r="AP272" s="196"/>
      <c r="AQ272" s="196"/>
      <c r="AR272" s="196"/>
      <c r="AS272" s="196"/>
      <c r="AT272" s="196"/>
      <c r="AU272" s="196"/>
      <c r="AV272" s="196"/>
      <c r="AW272" s="196"/>
      <c r="AX272" s="196"/>
      <c r="AY272" s="196"/>
      <c r="AZ272" s="196"/>
      <c r="BA272" s="196"/>
      <c r="BB272" s="196"/>
      <c r="BC272" s="196"/>
      <c r="BD272" s="196"/>
      <c r="BE272" s="196"/>
      <c r="BF272" s="196"/>
      <c r="BG272" s="196"/>
      <c r="BH272" s="196"/>
      <c r="BI272" s="196"/>
    </row>
    <row r="273" spans="1:61" ht="12.75">
      <c r="A273" s="196"/>
      <c r="B273" s="196"/>
      <c r="C273" s="196"/>
      <c r="D273" s="196"/>
      <c r="E273" s="196"/>
      <c r="F273" s="196"/>
      <c r="G273" s="196"/>
      <c r="H273" s="196"/>
      <c r="I273" s="196"/>
      <c r="J273" s="196"/>
      <c r="K273" s="196"/>
      <c r="L273" s="196"/>
      <c r="M273" s="196"/>
      <c r="N273" s="196"/>
      <c r="O273" s="196"/>
      <c r="P273" s="196"/>
      <c r="Q273" s="196"/>
      <c r="R273" s="196"/>
      <c r="AA273" s="196"/>
      <c r="AB273" s="196"/>
      <c r="AC273" s="196"/>
      <c r="AD273" s="196"/>
      <c r="AE273" s="196"/>
      <c r="AF273" s="196"/>
      <c r="AG273" s="196"/>
      <c r="AH273" s="196"/>
      <c r="AI273" s="196"/>
      <c r="AJ273" s="196"/>
      <c r="AK273" s="196"/>
      <c r="AL273" s="196"/>
      <c r="AM273" s="196"/>
      <c r="AN273" s="196"/>
      <c r="AO273" s="196"/>
      <c r="AP273" s="196"/>
      <c r="AQ273" s="196"/>
      <c r="AR273" s="196"/>
      <c r="AS273" s="196"/>
      <c r="AT273" s="196"/>
      <c r="AU273" s="196"/>
      <c r="AV273" s="196"/>
      <c r="AW273" s="196"/>
      <c r="AX273" s="196"/>
      <c r="AY273" s="196"/>
      <c r="AZ273" s="196"/>
      <c r="BA273" s="196"/>
      <c r="BB273" s="196"/>
      <c r="BC273" s="196"/>
      <c r="BD273" s="196"/>
      <c r="BE273" s="196"/>
      <c r="BF273" s="196"/>
      <c r="BG273" s="196"/>
      <c r="BH273" s="196"/>
      <c r="BI273" s="196"/>
    </row>
    <row r="274" spans="1:61" ht="12.75">
      <c r="A274" s="196"/>
      <c r="B274" s="196"/>
      <c r="C274" s="196"/>
      <c r="D274" s="196"/>
      <c r="E274" s="196"/>
      <c r="F274" s="196"/>
      <c r="G274" s="196"/>
      <c r="H274" s="196"/>
      <c r="I274" s="196"/>
      <c r="J274" s="196"/>
      <c r="K274" s="196"/>
      <c r="L274" s="196"/>
      <c r="M274" s="196"/>
      <c r="N274" s="196"/>
      <c r="O274" s="196"/>
      <c r="P274" s="196"/>
      <c r="Q274" s="196"/>
      <c r="R274" s="196"/>
      <c r="AA274" s="196"/>
      <c r="AB274" s="196"/>
      <c r="AC274" s="196"/>
      <c r="AD274" s="196"/>
      <c r="AE274" s="196"/>
      <c r="AF274" s="196"/>
      <c r="AG274" s="196"/>
      <c r="AH274" s="196"/>
      <c r="AI274" s="196"/>
      <c r="AJ274" s="196"/>
      <c r="AK274" s="196"/>
      <c r="AL274" s="196"/>
      <c r="AM274" s="196"/>
      <c r="AN274" s="196"/>
      <c r="AO274" s="196"/>
      <c r="AP274" s="196"/>
      <c r="AQ274" s="196"/>
      <c r="AR274" s="196"/>
      <c r="AS274" s="196"/>
      <c r="AT274" s="196"/>
      <c r="AU274" s="196"/>
      <c r="AV274" s="196"/>
      <c r="AW274" s="196"/>
      <c r="AX274" s="196"/>
      <c r="AY274" s="196"/>
      <c r="AZ274" s="196"/>
      <c r="BA274" s="196"/>
      <c r="BB274" s="196"/>
      <c r="BC274" s="196"/>
      <c r="BD274" s="196"/>
      <c r="BE274" s="196"/>
      <c r="BF274" s="196"/>
      <c r="BG274" s="196"/>
      <c r="BH274" s="196"/>
      <c r="BI274" s="196"/>
    </row>
    <row r="275" spans="1:61" ht="12.75">
      <c r="A275" s="196"/>
      <c r="B275" s="196"/>
      <c r="C275" s="196"/>
      <c r="D275" s="196"/>
      <c r="E275" s="196"/>
      <c r="F275" s="196"/>
      <c r="G275" s="196"/>
      <c r="H275" s="196"/>
      <c r="I275" s="196"/>
      <c r="J275" s="196"/>
      <c r="K275" s="196"/>
      <c r="L275" s="196"/>
      <c r="M275" s="196"/>
      <c r="N275" s="196"/>
      <c r="O275" s="196"/>
      <c r="P275" s="196"/>
      <c r="Q275" s="196"/>
      <c r="R275" s="196"/>
      <c r="AA275" s="196"/>
      <c r="AB275" s="196"/>
      <c r="AC275" s="196"/>
      <c r="AD275" s="196"/>
      <c r="AE275" s="196"/>
      <c r="AF275" s="196"/>
      <c r="AG275" s="196"/>
      <c r="AH275" s="196"/>
      <c r="AI275" s="196"/>
      <c r="AJ275" s="196"/>
      <c r="AK275" s="196"/>
      <c r="AL275" s="196"/>
      <c r="AM275" s="196"/>
      <c r="AN275" s="196"/>
      <c r="AO275" s="196"/>
      <c r="AP275" s="196"/>
      <c r="AQ275" s="196"/>
      <c r="AR275" s="196"/>
      <c r="AS275" s="196"/>
      <c r="AT275" s="196"/>
      <c r="AU275" s="196"/>
      <c r="AV275" s="196"/>
      <c r="AW275" s="196"/>
      <c r="AX275" s="196"/>
      <c r="AY275" s="196"/>
      <c r="AZ275" s="196"/>
      <c r="BA275" s="196"/>
      <c r="BB275" s="196"/>
      <c r="BC275" s="196"/>
      <c r="BD275" s="196"/>
      <c r="BE275" s="196"/>
      <c r="BF275" s="196"/>
      <c r="BG275" s="196"/>
      <c r="BH275" s="196"/>
      <c r="BI275" s="196"/>
    </row>
    <row r="276" spans="1:61" ht="12.75">
      <c r="A276" s="196"/>
      <c r="B276" s="196"/>
      <c r="C276" s="196"/>
      <c r="D276" s="196"/>
      <c r="E276" s="196"/>
      <c r="F276" s="196"/>
      <c r="G276" s="196"/>
      <c r="H276" s="196"/>
      <c r="I276" s="196"/>
      <c r="J276" s="196"/>
      <c r="K276" s="196"/>
      <c r="L276" s="196"/>
      <c r="M276" s="196"/>
      <c r="N276" s="196"/>
      <c r="O276" s="196"/>
      <c r="P276" s="196"/>
      <c r="Q276" s="196"/>
      <c r="R276" s="196"/>
      <c r="AA276" s="196"/>
      <c r="AB276" s="196"/>
      <c r="AC276" s="196"/>
      <c r="AD276" s="196"/>
      <c r="AE276" s="196"/>
      <c r="AF276" s="196"/>
      <c r="AG276" s="196"/>
      <c r="AH276" s="196"/>
      <c r="AI276" s="196"/>
      <c r="AJ276" s="196"/>
      <c r="AK276" s="196"/>
      <c r="AL276" s="196"/>
      <c r="AM276" s="196"/>
      <c r="AN276" s="196"/>
      <c r="AO276" s="196"/>
      <c r="AP276" s="196"/>
      <c r="AQ276" s="196"/>
      <c r="AR276" s="196"/>
      <c r="AS276" s="196"/>
      <c r="AT276" s="196"/>
      <c r="AU276" s="196"/>
      <c r="AV276" s="196"/>
      <c r="AW276" s="196"/>
      <c r="AX276" s="196"/>
      <c r="AY276" s="196"/>
      <c r="AZ276" s="196"/>
      <c r="BA276" s="196"/>
      <c r="BB276" s="196"/>
      <c r="BC276" s="196"/>
      <c r="BD276" s="196"/>
      <c r="BE276" s="196"/>
      <c r="BF276" s="196"/>
      <c r="BG276" s="196"/>
      <c r="BH276" s="196"/>
      <c r="BI276" s="196"/>
    </row>
    <row r="277" spans="1:61" ht="12.75">
      <c r="A277" s="196"/>
      <c r="B277" s="196"/>
      <c r="C277" s="196"/>
      <c r="D277" s="196"/>
      <c r="E277" s="196"/>
      <c r="F277" s="196"/>
      <c r="G277" s="196"/>
      <c r="H277" s="196"/>
      <c r="I277" s="196"/>
      <c r="J277" s="196"/>
      <c r="K277" s="196"/>
      <c r="L277" s="196"/>
      <c r="M277" s="196"/>
      <c r="N277" s="196"/>
      <c r="O277" s="196"/>
      <c r="P277" s="196"/>
      <c r="Q277" s="196"/>
      <c r="R277" s="196"/>
      <c r="AA277" s="196"/>
      <c r="AB277" s="196"/>
      <c r="AC277" s="196"/>
      <c r="AD277" s="196"/>
      <c r="AE277" s="196"/>
      <c r="AF277" s="196"/>
      <c r="AG277" s="196"/>
      <c r="AH277" s="196"/>
      <c r="AI277" s="196"/>
      <c r="AJ277" s="196"/>
      <c r="AK277" s="196"/>
      <c r="AL277" s="196"/>
      <c r="AM277" s="196"/>
      <c r="AN277" s="196"/>
      <c r="AO277" s="196"/>
      <c r="AP277" s="196"/>
      <c r="AQ277" s="196"/>
      <c r="AR277" s="196"/>
      <c r="AS277" s="196"/>
      <c r="AT277" s="196"/>
      <c r="AU277" s="196"/>
      <c r="AV277" s="196"/>
      <c r="AW277" s="196"/>
      <c r="AX277" s="196"/>
      <c r="AY277" s="196"/>
      <c r="AZ277" s="196"/>
      <c r="BA277" s="196"/>
      <c r="BB277" s="196"/>
      <c r="BC277" s="196"/>
      <c r="BD277" s="196"/>
      <c r="BE277" s="196"/>
      <c r="BF277" s="196"/>
      <c r="BG277" s="196"/>
      <c r="BH277" s="196"/>
      <c r="BI277" s="196"/>
    </row>
    <row r="278" spans="1:61" ht="12.75">
      <c r="A278" s="196"/>
      <c r="B278" s="196"/>
      <c r="C278" s="196"/>
      <c r="D278" s="196"/>
      <c r="E278" s="196"/>
      <c r="F278" s="196"/>
      <c r="G278" s="196"/>
      <c r="H278" s="196"/>
      <c r="I278" s="196"/>
      <c r="J278" s="196"/>
      <c r="K278" s="196"/>
      <c r="L278" s="196"/>
      <c r="M278" s="196"/>
      <c r="N278" s="196"/>
      <c r="O278" s="196"/>
      <c r="P278" s="196"/>
      <c r="Q278" s="196"/>
      <c r="R278" s="196"/>
      <c r="AA278" s="196"/>
      <c r="AB278" s="196"/>
      <c r="AC278" s="196"/>
      <c r="AD278" s="196"/>
      <c r="AE278" s="196"/>
      <c r="AF278" s="196"/>
      <c r="AG278" s="196"/>
      <c r="AH278" s="196"/>
      <c r="AI278" s="196"/>
      <c r="AJ278" s="196"/>
      <c r="AK278" s="196"/>
      <c r="AL278" s="196"/>
      <c r="AM278" s="196"/>
      <c r="AN278" s="196"/>
      <c r="AO278" s="196"/>
      <c r="AP278" s="196"/>
      <c r="AQ278" s="196"/>
      <c r="AR278" s="196"/>
      <c r="AS278" s="196"/>
      <c r="AT278" s="196"/>
      <c r="AU278" s="196"/>
      <c r="AV278" s="196"/>
      <c r="AW278" s="196"/>
      <c r="AX278" s="196"/>
      <c r="AY278" s="196"/>
      <c r="AZ278" s="196"/>
      <c r="BA278" s="196"/>
      <c r="BB278" s="196"/>
      <c r="BC278" s="196"/>
      <c r="BD278" s="196"/>
      <c r="BE278" s="196"/>
      <c r="BF278" s="196"/>
      <c r="BG278" s="196"/>
      <c r="BH278" s="196"/>
      <c r="BI278" s="196"/>
    </row>
    <row r="279" spans="1:61" ht="12.75">
      <c r="A279" s="196"/>
      <c r="B279" s="196"/>
      <c r="C279" s="196"/>
      <c r="D279" s="196"/>
      <c r="E279" s="196"/>
      <c r="F279" s="196"/>
      <c r="G279" s="196"/>
      <c r="H279" s="196"/>
      <c r="I279" s="196"/>
      <c r="J279" s="196"/>
      <c r="K279" s="196"/>
      <c r="L279" s="196"/>
      <c r="M279" s="196"/>
      <c r="N279" s="196"/>
      <c r="O279" s="196"/>
      <c r="P279" s="196"/>
      <c r="Q279" s="196"/>
      <c r="R279" s="196"/>
      <c r="AA279" s="196"/>
      <c r="AB279" s="196"/>
      <c r="AC279" s="196"/>
      <c r="AD279" s="196"/>
      <c r="AE279" s="196"/>
      <c r="AF279" s="196"/>
      <c r="AG279" s="196"/>
      <c r="AH279" s="196"/>
      <c r="AI279" s="196"/>
      <c r="AJ279" s="196"/>
      <c r="AK279" s="196"/>
      <c r="AL279" s="196"/>
      <c r="AM279" s="196"/>
      <c r="AN279" s="196"/>
      <c r="AO279" s="196"/>
      <c r="AP279" s="196"/>
      <c r="AQ279" s="196"/>
      <c r="AR279" s="196"/>
      <c r="AS279" s="196"/>
      <c r="AT279" s="196"/>
      <c r="AU279" s="196"/>
      <c r="AV279" s="196"/>
      <c r="AW279" s="196"/>
      <c r="AX279" s="196"/>
      <c r="AY279" s="196"/>
      <c r="AZ279" s="196"/>
      <c r="BA279" s="196"/>
      <c r="BB279" s="196"/>
      <c r="BC279" s="196"/>
      <c r="BD279" s="196"/>
      <c r="BE279" s="196"/>
      <c r="BF279" s="196"/>
      <c r="BG279" s="196"/>
      <c r="BH279" s="196"/>
      <c r="BI279" s="196"/>
    </row>
    <row r="280" spans="1:61" ht="12.75">
      <c r="A280" s="196"/>
      <c r="B280" s="196"/>
      <c r="C280" s="196"/>
      <c r="D280" s="196"/>
      <c r="E280" s="196"/>
      <c r="F280" s="196"/>
      <c r="G280" s="196"/>
      <c r="H280" s="196"/>
      <c r="I280" s="196"/>
      <c r="J280" s="196"/>
      <c r="K280" s="196"/>
      <c r="L280" s="196"/>
      <c r="M280" s="196"/>
      <c r="N280" s="196"/>
      <c r="O280" s="196"/>
      <c r="P280" s="196"/>
      <c r="Q280" s="196"/>
      <c r="R280" s="196"/>
      <c r="AA280" s="196"/>
      <c r="AB280" s="196"/>
      <c r="AC280" s="196"/>
      <c r="AD280" s="196"/>
      <c r="AE280" s="196"/>
      <c r="AF280" s="196"/>
      <c r="AG280" s="196"/>
      <c r="AH280" s="196"/>
      <c r="AI280" s="196"/>
      <c r="AJ280" s="196"/>
      <c r="AK280" s="196"/>
      <c r="AL280" s="196"/>
      <c r="AM280" s="196"/>
      <c r="AN280" s="196"/>
      <c r="AO280" s="196"/>
      <c r="AP280" s="196"/>
      <c r="AQ280" s="196"/>
      <c r="AR280" s="196"/>
      <c r="AS280" s="196"/>
      <c r="AT280" s="196"/>
      <c r="AU280" s="196"/>
      <c r="AV280" s="196"/>
      <c r="AW280" s="196"/>
      <c r="AX280" s="196"/>
      <c r="AY280" s="196"/>
      <c r="AZ280" s="196"/>
      <c r="BA280" s="196"/>
      <c r="BB280" s="196"/>
      <c r="BC280" s="196"/>
      <c r="BD280" s="196"/>
      <c r="BE280" s="196"/>
      <c r="BF280" s="196"/>
      <c r="BG280" s="196"/>
      <c r="BH280" s="196"/>
      <c r="BI280" s="196"/>
    </row>
    <row r="281" spans="1:61" ht="12.75">
      <c r="A281" s="196"/>
      <c r="B281" s="196"/>
      <c r="C281" s="196"/>
      <c r="D281" s="196"/>
      <c r="E281" s="196"/>
      <c r="F281" s="196"/>
      <c r="G281" s="196"/>
      <c r="H281" s="196"/>
      <c r="I281" s="196"/>
      <c r="J281" s="196"/>
      <c r="K281" s="196"/>
      <c r="L281" s="196"/>
      <c r="M281" s="196"/>
      <c r="N281" s="196"/>
      <c r="O281" s="196"/>
      <c r="P281" s="196"/>
      <c r="Q281" s="196"/>
      <c r="R281" s="196"/>
      <c r="AA281" s="196"/>
      <c r="AB281" s="196"/>
      <c r="AC281" s="196"/>
      <c r="AD281" s="196"/>
      <c r="AE281" s="196"/>
      <c r="AF281" s="196"/>
      <c r="AG281" s="196"/>
      <c r="AH281" s="196"/>
      <c r="AI281" s="196"/>
      <c r="AJ281" s="196"/>
      <c r="AK281" s="196"/>
      <c r="AL281" s="196"/>
      <c r="AM281" s="196"/>
      <c r="AN281" s="196"/>
      <c r="AO281" s="196"/>
      <c r="AP281" s="196"/>
      <c r="AQ281" s="196"/>
      <c r="AR281" s="196"/>
      <c r="AS281" s="196"/>
      <c r="AT281" s="196"/>
      <c r="AU281" s="196"/>
      <c r="AV281" s="196"/>
      <c r="AW281" s="196"/>
      <c r="AX281" s="196"/>
      <c r="AY281" s="196"/>
      <c r="AZ281" s="196"/>
      <c r="BA281" s="196"/>
      <c r="BB281" s="196"/>
      <c r="BC281" s="196"/>
      <c r="BD281" s="196"/>
      <c r="BE281" s="196"/>
      <c r="BF281" s="196"/>
      <c r="BG281" s="196"/>
      <c r="BH281" s="196"/>
      <c r="BI281" s="196"/>
    </row>
    <row r="282" spans="1:61" ht="12.75">
      <c r="A282" s="196"/>
      <c r="B282" s="196"/>
      <c r="C282" s="196"/>
      <c r="D282" s="196"/>
      <c r="E282" s="196"/>
      <c r="F282" s="196"/>
      <c r="G282" s="196"/>
      <c r="H282" s="196"/>
      <c r="I282" s="196"/>
      <c r="J282" s="196"/>
      <c r="K282" s="196"/>
      <c r="L282" s="196"/>
      <c r="M282" s="196"/>
      <c r="N282" s="196"/>
      <c r="O282" s="196"/>
      <c r="P282" s="196"/>
      <c r="Q282" s="196"/>
      <c r="R282" s="196"/>
      <c r="AA282" s="196"/>
      <c r="AB282" s="196"/>
      <c r="AC282" s="196"/>
      <c r="AD282" s="196"/>
      <c r="AE282" s="196"/>
      <c r="AF282" s="196"/>
      <c r="AG282" s="196"/>
      <c r="AH282" s="196"/>
      <c r="AI282" s="196"/>
      <c r="AJ282" s="196"/>
      <c r="AK282" s="196"/>
      <c r="AL282" s="196"/>
      <c r="AM282" s="196"/>
      <c r="AN282" s="196"/>
      <c r="AO282" s="196"/>
      <c r="AP282" s="196"/>
      <c r="AQ282" s="196"/>
      <c r="AR282" s="196"/>
      <c r="AS282" s="196"/>
      <c r="AT282" s="196"/>
      <c r="AU282" s="196"/>
      <c r="AV282" s="196"/>
      <c r="AW282" s="196"/>
      <c r="AX282" s="196"/>
      <c r="AY282" s="196"/>
      <c r="AZ282" s="196"/>
      <c r="BA282" s="196"/>
      <c r="BB282" s="196"/>
      <c r="BC282" s="196"/>
      <c r="BD282" s="196"/>
      <c r="BE282" s="196"/>
      <c r="BF282" s="196"/>
      <c r="BG282" s="196"/>
      <c r="BH282" s="196"/>
      <c r="BI282" s="196"/>
    </row>
    <row r="283" spans="1:61" ht="12.75">
      <c r="A283" s="196"/>
      <c r="B283" s="196"/>
      <c r="C283" s="196"/>
      <c r="D283" s="196"/>
      <c r="E283" s="196"/>
      <c r="F283" s="196"/>
      <c r="G283" s="196"/>
      <c r="H283" s="196"/>
      <c r="I283" s="196"/>
      <c r="J283" s="196"/>
      <c r="K283" s="196"/>
      <c r="L283" s="196"/>
      <c r="M283" s="196"/>
      <c r="N283" s="196"/>
      <c r="O283" s="196"/>
      <c r="P283" s="196"/>
      <c r="Q283" s="196"/>
      <c r="R283" s="196"/>
      <c r="AA283" s="196"/>
      <c r="AB283" s="196"/>
      <c r="AC283" s="196"/>
      <c r="AD283" s="196"/>
      <c r="AE283" s="196"/>
      <c r="AF283" s="196"/>
      <c r="AG283" s="196"/>
      <c r="AH283" s="196"/>
      <c r="AI283" s="196"/>
      <c r="AJ283" s="196"/>
      <c r="AK283" s="196"/>
      <c r="AL283" s="196"/>
      <c r="AM283" s="196"/>
      <c r="AN283" s="196"/>
      <c r="AO283" s="196"/>
      <c r="AP283" s="196"/>
      <c r="AQ283" s="196"/>
      <c r="AR283" s="196"/>
      <c r="AS283" s="196"/>
      <c r="AT283" s="196"/>
      <c r="AU283" s="196"/>
      <c r="AV283" s="196"/>
      <c r="AW283" s="196"/>
      <c r="AX283" s="196"/>
      <c r="AY283" s="196"/>
      <c r="AZ283" s="196"/>
      <c r="BA283" s="196"/>
      <c r="BB283" s="196"/>
      <c r="BC283" s="196"/>
      <c r="BD283" s="196"/>
      <c r="BE283" s="196"/>
      <c r="BF283" s="196"/>
      <c r="BG283" s="196"/>
      <c r="BH283" s="196"/>
      <c r="BI283" s="196"/>
    </row>
    <row r="284" spans="1:61" ht="12.75">
      <c r="A284" s="196"/>
      <c r="B284" s="196"/>
      <c r="C284" s="196"/>
      <c r="D284" s="196"/>
      <c r="E284" s="196"/>
      <c r="F284" s="196"/>
      <c r="G284" s="196"/>
      <c r="H284" s="196"/>
      <c r="I284" s="196"/>
      <c r="J284" s="196"/>
      <c r="K284" s="196"/>
      <c r="L284" s="196"/>
      <c r="M284" s="196"/>
      <c r="N284" s="196"/>
      <c r="O284" s="196"/>
      <c r="P284" s="196"/>
      <c r="Q284" s="196"/>
      <c r="R284" s="196"/>
      <c r="AA284" s="196"/>
      <c r="AB284" s="196"/>
      <c r="AC284" s="196"/>
      <c r="AD284" s="196"/>
      <c r="AE284" s="196"/>
      <c r="AF284" s="196"/>
      <c r="AG284" s="196"/>
      <c r="AH284" s="196"/>
      <c r="AI284" s="196"/>
      <c r="AJ284" s="196"/>
      <c r="AK284" s="196"/>
      <c r="AL284" s="196"/>
      <c r="AM284" s="196"/>
      <c r="AN284" s="196"/>
      <c r="AO284" s="196"/>
      <c r="AP284" s="196"/>
      <c r="AQ284" s="196"/>
      <c r="AR284" s="196"/>
      <c r="AS284" s="196"/>
      <c r="AT284" s="196"/>
      <c r="AU284" s="196"/>
      <c r="AV284" s="196"/>
      <c r="AW284" s="196"/>
      <c r="AX284" s="196"/>
      <c r="AY284" s="196"/>
      <c r="AZ284" s="196"/>
      <c r="BA284" s="196"/>
      <c r="BB284" s="196"/>
      <c r="BC284" s="196"/>
      <c r="BD284" s="196"/>
      <c r="BE284" s="196"/>
      <c r="BF284" s="196"/>
      <c r="BG284" s="196"/>
      <c r="BH284" s="196"/>
      <c r="BI284" s="196"/>
    </row>
    <row r="285" spans="1:61" ht="12.75">
      <c r="A285" s="196"/>
      <c r="B285" s="196"/>
      <c r="C285" s="196"/>
      <c r="D285" s="196"/>
      <c r="E285" s="196"/>
      <c r="F285" s="196"/>
      <c r="G285" s="196"/>
      <c r="H285" s="196"/>
      <c r="I285" s="196"/>
      <c r="J285" s="196"/>
      <c r="K285" s="196"/>
      <c r="L285" s="196"/>
      <c r="M285" s="196"/>
      <c r="N285" s="196"/>
      <c r="O285" s="196"/>
      <c r="P285" s="196"/>
      <c r="Q285" s="196"/>
      <c r="R285" s="196"/>
      <c r="AA285" s="196"/>
      <c r="AB285" s="196"/>
      <c r="AC285" s="196"/>
      <c r="AD285" s="196"/>
      <c r="AE285" s="196"/>
      <c r="AF285" s="196"/>
      <c r="AG285" s="196"/>
      <c r="AH285" s="196"/>
      <c r="AI285" s="196"/>
      <c r="AJ285" s="196"/>
      <c r="AK285" s="196"/>
      <c r="AL285" s="196"/>
      <c r="AM285" s="196"/>
      <c r="AN285" s="196"/>
      <c r="AO285" s="196"/>
      <c r="AP285" s="196"/>
      <c r="AQ285" s="196"/>
      <c r="AR285" s="196"/>
      <c r="AS285" s="196"/>
      <c r="AT285" s="196"/>
      <c r="AU285" s="196"/>
      <c r="AV285" s="196"/>
      <c r="AW285" s="196"/>
      <c r="AX285" s="196"/>
      <c r="AY285" s="196"/>
      <c r="AZ285" s="196"/>
      <c r="BA285" s="196"/>
      <c r="BB285" s="196"/>
      <c r="BC285" s="196"/>
      <c r="BD285" s="196"/>
      <c r="BE285" s="196"/>
      <c r="BF285" s="196"/>
      <c r="BG285" s="196"/>
      <c r="BH285" s="196"/>
      <c r="BI285" s="196"/>
    </row>
    <row r="286" spans="1:61" ht="12.75">
      <c r="A286" s="196"/>
      <c r="B286" s="196"/>
      <c r="C286" s="196"/>
      <c r="D286" s="196"/>
      <c r="E286" s="196"/>
      <c r="F286" s="196"/>
      <c r="G286" s="196"/>
      <c r="H286" s="196"/>
      <c r="I286" s="196"/>
      <c r="J286" s="196"/>
      <c r="K286" s="196"/>
      <c r="L286" s="196"/>
      <c r="M286" s="196"/>
      <c r="N286" s="196"/>
      <c r="O286" s="196"/>
      <c r="P286" s="196"/>
      <c r="Q286" s="196"/>
      <c r="R286" s="196"/>
      <c r="AA286" s="196"/>
      <c r="AB286" s="196"/>
      <c r="AC286" s="196"/>
      <c r="AD286" s="196"/>
      <c r="AE286" s="196"/>
      <c r="AF286" s="196"/>
      <c r="AG286" s="196"/>
      <c r="AH286" s="196"/>
      <c r="AI286" s="196"/>
      <c r="AJ286" s="196"/>
      <c r="AK286" s="196"/>
      <c r="AL286" s="196"/>
      <c r="AM286" s="196"/>
      <c r="AN286" s="196"/>
      <c r="AO286" s="196"/>
      <c r="AP286" s="196"/>
      <c r="AQ286" s="196"/>
      <c r="AR286" s="196"/>
      <c r="AS286" s="196"/>
      <c r="AT286" s="196"/>
      <c r="AU286" s="196"/>
      <c r="AV286" s="196"/>
      <c r="AW286" s="196"/>
      <c r="AX286" s="196"/>
      <c r="AY286" s="196"/>
      <c r="AZ286" s="196"/>
      <c r="BA286" s="196"/>
      <c r="BB286" s="196"/>
      <c r="BC286" s="196"/>
      <c r="BD286" s="196"/>
      <c r="BE286" s="196"/>
      <c r="BF286" s="196"/>
      <c r="BG286" s="196"/>
      <c r="BH286" s="196"/>
      <c r="BI286" s="196"/>
    </row>
    <row r="287" spans="1:61" ht="12.75">
      <c r="A287" s="196"/>
      <c r="B287" s="196"/>
      <c r="C287" s="196"/>
      <c r="D287" s="196"/>
      <c r="E287" s="196"/>
      <c r="F287" s="196"/>
      <c r="G287" s="196"/>
      <c r="H287" s="196"/>
      <c r="I287" s="196"/>
      <c r="J287" s="196"/>
      <c r="K287" s="196"/>
      <c r="L287" s="196"/>
      <c r="M287" s="196"/>
      <c r="N287" s="196"/>
      <c r="O287" s="196"/>
      <c r="P287" s="196"/>
      <c r="Q287" s="196"/>
      <c r="R287" s="196"/>
      <c r="AA287" s="196"/>
      <c r="AB287" s="196"/>
      <c r="AC287" s="196"/>
      <c r="AD287" s="196"/>
      <c r="AE287" s="196"/>
      <c r="AF287" s="196"/>
      <c r="AG287" s="196"/>
      <c r="AH287" s="196"/>
      <c r="AI287" s="196"/>
      <c r="AJ287" s="196"/>
      <c r="AK287" s="196"/>
      <c r="AL287" s="196"/>
      <c r="AM287" s="196"/>
      <c r="AN287" s="196"/>
      <c r="AO287" s="196"/>
      <c r="AP287" s="196"/>
      <c r="AQ287" s="196"/>
      <c r="AR287" s="196"/>
      <c r="AS287" s="196"/>
      <c r="AT287" s="196"/>
      <c r="AU287" s="196"/>
      <c r="AV287" s="196"/>
      <c r="AW287" s="196"/>
      <c r="AX287" s="196"/>
      <c r="AY287" s="196"/>
      <c r="AZ287" s="196"/>
      <c r="BA287" s="196"/>
      <c r="BB287" s="196"/>
      <c r="BC287" s="196"/>
      <c r="BD287" s="196"/>
      <c r="BE287" s="196"/>
      <c r="BF287" s="196"/>
      <c r="BG287" s="196"/>
      <c r="BH287" s="196"/>
      <c r="BI287" s="196"/>
    </row>
    <row r="288" spans="1:61" ht="12.75">
      <c r="A288" s="196"/>
      <c r="B288" s="196"/>
      <c r="C288" s="196"/>
      <c r="D288" s="196"/>
      <c r="E288" s="196"/>
      <c r="F288" s="196"/>
      <c r="G288" s="196"/>
      <c r="H288" s="196"/>
      <c r="I288" s="196"/>
      <c r="J288" s="196"/>
      <c r="K288" s="196"/>
      <c r="L288" s="196"/>
      <c r="M288" s="196"/>
      <c r="N288" s="196"/>
      <c r="O288" s="196"/>
      <c r="P288" s="196"/>
      <c r="Q288" s="196"/>
      <c r="R288" s="196"/>
      <c r="AA288" s="196"/>
      <c r="AB288" s="196"/>
      <c r="AC288" s="196"/>
      <c r="AD288" s="196"/>
      <c r="AE288" s="196"/>
      <c r="AF288" s="196"/>
      <c r="AG288" s="196"/>
      <c r="AH288" s="196"/>
      <c r="AI288" s="196"/>
      <c r="AJ288" s="196"/>
      <c r="AK288" s="196"/>
      <c r="AL288" s="196"/>
      <c r="AM288" s="196"/>
      <c r="AN288" s="196"/>
      <c r="AO288" s="196"/>
      <c r="AP288" s="196"/>
      <c r="AQ288" s="196"/>
      <c r="AR288" s="196"/>
      <c r="AS288" s="196"/>
      <c r="AT288" s="196"/>
      <c r="AU288" s="196"/>
      <c r="AV288" s="196"/>
      <c r="AW288" s="196"/>
      <c r="AX288" s="196"/>
      <c r="AY288" s="196"/>
      <c r="AZ288" s="196"/>
      <c r="BA288" s="196"/>
      <c r="BB288" s="196"/>
      <c r="BC288" s="196"/>
      <c r="BD288" s="196"/>
      <c r="BE288" s="196"/>
      <c r="BF288" s="196"/>
      <c r="BG288" s="196"/>
      <c r="BH288" s="196"/>
      <c r="BI288" s="196"/>
    </row>
    <row r="289" spans="1:61" ht="12.75">
      <c r="A289" s="196"/>
      <c r="B289" s="196"/>
      <c r="C289" s="196"/>
      <c r="D289" s="196"/>
      <c r="E289" s="196"/>
      <c r="F289" s="196"/>
      <c r="G289" s="196"/>
      <c r="H289" s="196"/>
      <c r="I289" s="196"/>
      <c r="J289" s="196"/>
      <c r="K289" s="196"/>
      <c r="L289" s="196"/>
      <c r="M289" s="196"/>
      <c r="N289" s="196"/>
      <c r="O289" s="196"/>
      <c r="P289" s="196"/>
      <c r="Q289" s="196"/>
      <c r="R289" s="196"/>
      <c r="AA289" s="196"/>
      <c r="AB289" s="196"/>
      <c r="AC289" s="196"/>
      <c r="AD289" s="196"/>
      <c r="AE289" s="196"/>
      <c r="AF289" s="196"/>
      <c r="AG289" s="196"/>
      <c r="AH289" s="196"/>
      <c r="AI289" s="196"/>
      <c r="AJ289" s="196"/>
      <c r="AK289" s="196"/>
      <c r="AL289" s="196"/>
      <c r="AM289" s="196"/>
      <c r="AN289" s="196"/>
      <c r="AO289" s="196"/>
      <c r="AP289" s="196"/>
      <c r="AQ289" s="196"/>
      <c r="AR289" s="196"/>
      <c r="AS289" s="196"/>
      <c r="AT289" s="196"/>
      <c r="AU289" s="196"/>
      <c r="AV289" s="196"/>
      <c r="AW289" s="196"/>
      <c r="AX289" s="196"/>
      <c r="AY289" s="196"/>
      <c r="AZ289" s="196"/>
      <c r="BA289" s="196"/>
      <c r="BB289" s="196"/>
      <c r="BC289" s="196"/>
      <c r="BD289" s="196"/>
      <c r="BE289" s="196"/>
      <c r="BF289" s="196"/>
      <c r="BG289" s="196"/>
      <c r="BH289" s="196"/>
      <c r="BI289" s="196"/>
    </row>
    <row r="290" spans="1:61" ht="12.75">
      <c r="A290" s="196"/>
      <c r="B290" s="196"/>
      <c r="C290" s="196"/>
      <c r="D290" s="196"/>
      <c r="E290" s="196"/>
      <c r="F290" s="196"/>
      <c r="G290" s="196"/>
      <c r="H290" s="196"/>
      <c r="I290" s="196"/>
      <c r="J290" s="196"/>
      <c r="K290" s="196"/>
      <c r="L290" s="196"/>
      <c r="M290" s="196"/>
      <c r="N290" s="196"/>
      <c r="O290" s="196"/>
      <c r="P290" s="196"/>
      <c r="Q290" s="196"/>
      <c r="R290" s="196"/>
      <c r="AA290" s="196"/>
      <c r="AB290" s="196"/>
      <c r="AC290" s="196"/>
      <c r="AD290" s="196"/>
      <c r="AE290" s="196"/>
      <c r="AF290" s="196"/>
      <c r="AG290" s="196"/>
      <c r="AH290" s="196"/>
      <c r="AI290" s="196"/>
      <c r="AJ290" s="196"/>
      <c r="AK290" s="196"/>
      <c r="AL290" s="196"/>
      <c r="AM290" s="196"/>
      <c r="AN290" s="196"/>
      <c r="AO290" s="196"/>
      <c r="AP290" s="196"/>
      <c r="AQ290" s="196"/>
      <c r="AR290" s="196"/>
      <c r="AS290" s="196"/>
      <c r="AT290" s="196"/>
      <c r="AU290" s="196"/>
      <c r="AV290" s="196"/>
      <c r="AW290" s="196"/>
      <c r="AX290" s="196"/>
      <c r="AY290" s="196"/>
      <c r="AZ290" s="196"/>
      <c r="BA290" s="196"/>
      <c r="BB290" s="196"/>
      <c r="BC290" s="196"/>
      <c r="BD290" s="196"/>
      <c r="BE290" s="196"/>
      <c r="BF290" s="196"/>
      <c r="BG290" s="196"/>
      <c r="BH290" s="196"/>
      <c r="BI290" s="196"/>
    </row>
    <row r="291" spans="1:61" ht="12.75">
      <c r="A291" s="196"/>
      <c r="B291" s="196"/>
      <c r="C291" s="196"/>
      <c r="D291" s="196"/>
      <c r="E291" s="196"/>
      <c r="F291" s="196"/>
      <c r="G291" s="196"/>
      <c r="H291" s="196"/>
      <c r="I291" s="196"/>
      <c r="J291" s="196"/>
      <c r="K291" s="196"/>
      <c r="L291" s="196"/>
      <c r="M291" s="196"/>
      <c r="N291" s="196"/>
      <c r="O291" s="196"/>
      <c r="P291" s="196"/>
      <c r="Q291" s="196"/>
      <c r="R291" s="196"/>
      <c r="AA291" s="196"/>
      <c r="AB291" s="196"/>
      <c r="AC291" s="196"/>
      <c r="AD291" s="196"/>
      <c r="AE291" s="196"/>
      <c r="AF291" s="196"/>
      <c r="AG291" s="196"/>
      <c r="AH291" s="196"/>
      <c r="AI291" s="196"/>
      <c r="AJ291" s="196"/>
      <c r="AK291" s="196"/>
      <c r="AL291" s="196"/>
      <c r="AM291" s="196"/>
      <c r="AN291" s="196"/>
      <c r="AO291" s="196"/>
      <c r="AP291" s="196"/>
      <c r="AQ291" s="196"/>
      <c r="AR291" s="196"/>
      <c r="AS291" s="196"/>
      <c r="AT291" s="196"/>
      <c r="AU291" s="196"/>
      <c r="AV291" s="196"/>
      <c r="AW291" s="196"/>
      <c r="AX291" s="196"/>
      <c r="AY291" s="196"/>
      <c r="AZ291" s="196"/>
      <c r="BA291" s="196"/>
      <c r="BB291" s="196"/>
      <c r="BC291" s="196"/>
      <c r="BD291" s="196"/>
      <c r="BE291" s="196"/>
      <c r="BF291" s="196"/>
      <c r="BG291" s="196"/>
      <c r="BH291" s="196"/>
      <c r="BI291" s="196"/>
    </row>
    <row r="292" spans="1:61" ht="12.75">
      <c r="A292" s="196"/>
      <c r="B292" s="196"/>
      <c r="C292" s="196"/>
      <c r="D292" s="196"/>
      <c r="E292" s="196"/>
      <c r="F292" s="196"/>
      <c r="G292" s="196"/>
      <c r="H292" s="196"/>
      <c r="I292" s="196"/>
      <c r="J292" s="196"/>
      <c r="K292" s="196"/>
      <c r="L292" s="196"/>
      <c r="M292" s="196"/>
      <c r="N292" s="196"/>
      <c r="O292" s="196"/>
      <c r="P292" s="196"/>
      <c r="Q292" s="196"/>
      <c r="R292" s="196"/>
      <c r="AA292" s="196"/>
      <c r="AB292" s="196"/>
      <c r="AC292" s="196"/>
      <c r="AD292" s="196"/>
      <c r="AE292" s="196"/>
      <c r="AF292" s="196"/>
      <c r="AG292" s="196"/>
      <c r="AH292" s="196"/>
      <c r="AI292" s="196"/>
      <c r="AJ292" s="196"/>
      <c r="AK292" s="196"/>
      <c r="AL292" s="196"/>
      <c r="AM292" s="196"/>
      <c r="AN292" s="196"/>
      <c r="AO292" s="196"/>
      <c r="AP292" s="196"/>
      <c r="AQ292" s="196"/>
      <c r="AR292" s="196"/>
      <c r="AS292" s="196"/>
      <c r="AT292" s="196"/>
      <c r="AU292" s="196"/>
      <c r="AV292" s="196"/>
      <c r="AW292" s="196"/>
      <c r="AX292" s="196"/>
      <c r="AY292" s="196"/>
      <c r="AZ292" s="196"/>
      <c r="BA292" s="196"/>
      <c r="BB292" s="196"/>
      <c r="BC292" s="196"/>
      <c r="BD292" s="196"/>
      <c r="BE292" s="196"/>
      <c r="BF292" s="196"/>
      <c r="BG292" s="196"/>
      <c r="BH292" s="196"/>
      <c r="BI292" s="196"/>
    </row>
    <row r="293" spans="1:61" ht="12.75">
      <c r="A293" s="196"/>
      <c r="B293" s="196"/>
      <c r="C293" s="196"/>
      <c r="D293" s="196"/>
      <c r="E293" s="196"/>
      <c r="F293" s="196"/>
      <c r="G293" s="196"/>
      <c r="H293" s="196"/>
      <c r="I293" s="196"/>
      <c r="J293" s="196"/>
      <c r="K293" s="196"/>
      <c r="L293" s="196"/>
      <c r="M293" s="196"/>
      <c r="N293" s="196"/>
      <c r="O293" s="196"/>
      <c r="P293" s="196"/>
      <c r="Q293" s="196"/>
      <c r="R293" s="196"/>
      <c r="AA293" s="196"/>
      <c r="AB293" s="196"/>
      <c r="AC293" s="196"/>
      <c r="AD293" s="196"/>
      <c r="AE293" s="196"/>
      <c r="AF293" s="196"/>
      <c r="AG293" s="196"/>
      <c r="AH293" s="196"/>
      <c r="AI293" s="196"/>
      <c r="AJ293" s="196"/>
      <c r="AK293" s="196"/>
      <c r="AL293" s="196"/>
      <c r="AM293" s="196"/>
      <c r="AN293" s="196"/>
      <c r="AO293" s="196"/>
      <c r="AP293" s="196"/>
      <c r="AQ293" s="196"/>
      <c r="AR293" s="196"/>
      <c r="AS293" s="196"/>
      <c r="AT293" s="196"/>
      <c r="AU293" s="196"/>
      <c r="AV293" s="196"/>
      <c r="AW293" s="196"/>
      <c r="AX293" s="196"/>
      <c r="AY293" s="196"/>
      <c r="AZ293" s="196"/>
      <c r="BA293" s="196"/>
      <c r="BB293" s="196"/>
      <c r="BC293" s="196"/>
      <c r="BD293" s="196"/>
      <c r="BE293" s="196"/>
      <c r="BF293" s="196"/>
      <c r="BG293" s="196"/>
      <c r="BH293" s="196"/>
      <c r="BI293" s="196"/>
    </row>
    <row r="294" spans="1:61" ht="12.75">
      <c r="A294" s="196"/>
      <c r="B294" s="196"/>
      <c r="C294" s="196"/>
      <c r="D294" s="196"/>
      <c r="E294" s="196"/>
      <c r="F294" s="196"/>
      <c r="G294" s="196"/>
      <c r="H294" s="196"/>
      <c r="I294" s="196"/>
      <c r="J294" s="196"/>
      <c r="K294" s="196"/>
      <c r="L294" s="196"/>
      <c r="M294" s="196"/>
      <c r="N294" s="196"/>
      <c r="O294" s="196"/>
      <c r="P294" s="196"/>
      <c r="Q294" s="196"/>
      <c r="R294" s="196"/>
      <c r="AA294" s="196"/>
      <c r="AB294" s="196"/>
      <c r="AC294" s="196"/>
      <c r="AD294" s="196"/>
      <c r="AE294" s="196"/>
      <c r="AF294" s="196"/>
      <c r="AG294" s="196"/>
      <c r="AH294" s="196"/>
      <c r="AI294" s="196"/>
      <c r="AJ294" s="196"/>
      <c r="AK294" s="196"/>
      <c r="AL294" s="196"/>
      <c r="AM294" s="196"/>
      <c r="AN294" s="196"/>
      <c r="AO294" s="196"/>
      <c r="AP294" s="196"/>
      <c r="AQ294" s="196"/>
      <c r="AR294" s="196"/>
      <c r="AS294" s="196"/>
      <c r="AT294" s="196"/>
      <c r="AU294" s="196"/>
      <c r="AV294" s="196"/>
      <c r="AW294" s="196"/>
      <c r="AX294" s="196"/>
      <c r="AY294" s="196"/>
      <c r="AZ294" s="196"/>
      <c r="BA294" s="196"/>
      <c r="BB294" s="196"/>
      <c r="BC294" s="196"/>
      <c r="BD294" s="196"/>
      <c r="BE294" s="196"/>
      <c r="BF294" s="196"/>
      <c r="BG294" s="196"/>
      <c r="BH294" s="196"/>
      <c r="BI294" s="196"/>
    </row>
    <row r="295" spans="1:61" ht="12.75">
      <c r="A295" s="196"/>
      <c r="B295" s="196"/>
      <c r="C295" s="196"/>
      <c r="D295" s="196"/>
      <c r="E295" s="196"/>
      <c r="F295" s="196"/>
      <c r="G295" s="196"/>
      <c r="H295" s="196"/>
      <c r="I295" s="196"/>
      <c r="J295" s="196"/>
      <c r="K295" s="196"/>
      <c r="L295" s="196"/>
      <c r="M295" s="196"/>
      <c r="N295" s="196"/>
      <c r="O295" s="196"/>
      <c r="P295" s="196"/>
      <c r="Q295" s="196"/>
      <c r="R295" s="196"/>
      <c r="AA295" s="196"/>
      <c r="AB295" s="196"/>
      <c r="AC295" s="196"/>
      <c r="AD295" s="196"/>
      <c r="AE295" s="196"/>
      <c r="AF295" s="196"/>
      <c r="AG295" s="196"/>
      <c r="AH295" s="196"/>
      <c r="AI295" s="196"/>
      <c r="AJ295" s="196"/>
      <c r="AK295" s="196"/>
      <c r="AL295" s="196"/>
      <c r="AM295" s="196"/>
      <c r="AN295" s="196"/>
      <c r="AO295" s="196"/>
      <c r="AP295" s="196"/>
      <c r="AQ295" s="196"/>
      <c r="AR295" s="196"/>
      <c r="AS295" s="196"/>
      <c r="AT295" s="196"/>
      <c r="AU295" s="196"/>
      <c r="AV295" s="196"/>
      <c r="AW295" s="196"/>
      <c r="AX295" s="196"/>
      <c r="AY295" s="196"/>
      <c r="AZ295" s="196"/>
      <c r="BA295" s="196"/>
      <c r="BB295" s="196"/>
      <c r="BC295" s="196"/>
      <c r="BD295" s="196"/>
      <c r="BE295" s="196"/>
      <c r="BF295" s="196"/>
      <c r="BG295" s="196"/>
      <c r="BH295" s="196"/>
      <c r="BI295" s="196"/>
    </row>
    <row r="296" spans="1:61" ht="12.75">
      <c r="A296" s="196"/>
      <c r="B296" s="196"/>
      <c r="C296" s="196"/>
      <c r="D296" s="196"/>
      <c r="E296" s="196"/>
      <c r="F296" s="196"/>
      <c r="G296" s="196"/>
      <c r="H296" s="196"/>
      <c r="I296" s="196"/>
      <c r="J296" s="196"/>
      <c r="K296" s="196"/>
      <c r="L296" s="196"/>
      <c r="M296" s="196"/>
      <c r="N296" s="196"/>
      <c r="O296" s="196"/>
      <c r="P296" s="196"/>
      <c r="Q296" s="196"/>
      <c r="R296" s="196"/>
      <c r="AA296" s="196"/>
      <c r="AB296" s="196"/>
      <c r="AC296" s="196"/>
      <c r="AD296" s="196"/>
      <c r="AE296" s="196"/>
      <c r="AF296" s="196"/>
      <c r="AG296" s="196"/>
      <c r="AH296" s="196"/>
      <c r="AI296" s="196"/>
      <c r="AJ296" s="196"/>
      <c r="AK296" s="196"/>
      <c r="AL296" s="196"/>
      <c r="AM296" s="196"/>
      <c r="AN296" s="196"/>
      <c r="AO296" s="196"/>
      <c r="AP296" s="196"/>
      <c r="AQ296" s="196"/>
      <c r="AR296" s="196"/>
      <c r="AS296" s="196"/>
      <c r="AT296" s="196"/>
      <c r="AU296" s="196"/>
      <c r="AV296" s="196"/>
      <c r="AW296" s="196"/>
      <c r="AX296" s="196"/>
      <c r="AY296" s="196"/>
      <c r="AZ296" s="196"/>
      <c r="BA296" s="196"/>
      <c r="BB296" s="196"/>
      <c r="BC296" s="196"/>
      <c r="BD296" s="196"/>
      <c r="BE296" s="196"/>
      <c r="BF296" s="196"/>
      <c r="BG296" s="196"/>
      <c r="BH296" s="196"/>
      <c r="BI296" s="196"/>
    </row>
    <row r="297" spans="1:61" ht="12.75">
      <c r="A297" s="196"/>
      <c r="B297" s="196"/>
      <c r="C297" s="196"/>
      <c r="D297" s="196"/>
      <c r="E297" s="196"/>
      <c r="F297" s="196"/>
      <c r="G297" s="196"/>
      <c r="H297" s="196"/>
      <c r="I297" s="196"/>
      <c r="J297" s="196"/>
      <c r="K297" s="196"/>
      <c r="L297" s="196"/>
      <c r="M297" s="196"/>
      <c r="N297" s="196"/>
      <c r="O297" s="196"/>
      <c r="P297" s="196"/>
      <c r="Q297" s="196"/>
      <c r="R297" s="196"/>
      <c r="AA297" s="196"/>
      <c r="AB297" s="196"/>
      <c r="AC297" s="196"/>
      <c r="AD297" s="196"/>
      <c r="AE297" s="196"/>
      <c r="AF297" s="196"/>
      <c r="AG297" s="196"/>
      <c r="AH297" s="196"/>
      <c r="AI297" s="196"/>
      <c r="AJ297" s="196"/>
      <c r="AK297" s="196"/>
      <c r="AL297" s="196"/>
      <c r="AM297" s="196"/>
      <c r="AN297" s="196"/>
      <c r="AO297" s="196"/>
      <c r="AP297" s="196"/>
      <c r="AQ297" s="196"/>
      <c r="AR297" s="196"/>
      <c r="AS297" s="196"/>
      <c r="AT297" s="196"/>
      <c r="AU297" s="196"/>
      <c r="AV297" s="196"/>
      <c r="AW297" s="196"/>
      <c r="AX297" s="196"/>
      <c r="AY297" s="196"/>
      <c r="AZ297" s="196"/>
      <c r="BA297" s="196"/>
      <c r="BB297" s="196"/>
      <c r="BC297" s="196"/>
      <c r="BD297" s="196"/>
      <c r="BE297" s="196"/>
      <c r="BF297" s="196"/>
      <c r="BG297" s="196"/>
      <c r="BH297" s="196"/>
      <c r="BI297" s="196"/>
    </row>
    <row r="298" spans="1:61" ht="12.75">
      <c r="A298" s="196"/>
      <c r="B298" s="196"/>
      <c r="C298" s="196"/>
      <c r="D298" s="196"/>
      <c r="E298" s="196"/>
      <c r="F298" s="196"/>
      <c r="G298" s="196"/>
      <c r="H298" s="196"/>
      <c r="I298" s="196"/>
      <c r="J298" s="196"/>
      <c r="K298" s="196"/>
      <c r="L298" s="196"/>
      <c r="M298" s="196"/>
      <c r="N298" s="196"/>
      <c r="O298" s="196"/>
      <c r="P298" s="196"/>
      <c r="Q298" s="196"/>
      <c r="R298" s="196"/>
      <c r="AA298" s="196"/>
      <c r="AB298" s="196"/>
      <c r="AC298" s="196"/>
      <c r="AD298" s="196"/>
      <c r="AE298" s="196"/>
      <c r="AF298" s="196"/>
      <c r="AG298" s="196"/>
      <c r="AH298" s="196"/>
      <c r="AI298" s="196"/>
      <c r="AJ298" s="196"/>
      <c r="AK298" s="196"/>
      <c r="AL298" s="196"/>
      <c r="AM298" s="196"/>
      <c r="AN298" s="196"/>
      <c r="AO298" s="196"/>
      <c r="AP298" s="196"/>
      <c r="AQ298" s="196"/>
      <c r="AR298" s="196"/>
      <c r="AS298" s="196"/>
      <c r="AT298" s="196"/>
      <c r="AU298" s="196"/>
      <c r="AV298" s="196"/>
      <c r="AW298" s="196"/>
      <c r="AX298" s="196"/>
      <c r="AY298" s="196"/>
      <c r="AZ298" s="196"/>
      <c r="BA298" s="196"/>
      <c r="BB298" s="196"/>
      <c r="BC298" s="196"/>
      <c r="BD298" s="196"/>
      <c r="BE298" s="196"/>
      <c r="BF298" s="196"/>
      <c r="BG298" s="196"/>
      <c r="BH298" s="196"/>
      <c r="BI298" s="196"/>
    </row>
    <row r="299" spans="1:61" ht="12.75">
      <c r="A299" s="196"/>
      <c r="B299" s="196"/>
      <c r="C299" s="196"/>
      <c r="D299" s="196"/>
      <c r="E299" s="196"/>
      <c r="F299" s="196"/>
      <c r="G299" s="196"/>
      <c r="H299" s="196"/>
      <c r="I299" s="196"/>
      <c r="J299" s="196"/>
      <c r="K299" s="196"/>
      <c r="L299" s="196"/>
      <c r="M299" s="196"/>
      <c r="N299" s="196"/>
      <c r="O299" s="196"/>
      <c r="P299" s="196"/>
      <c r="Q299" s="196"/>
      <c r="R299" s="196"/>
      <c r="AA299" s="196"/>
      <c r="AB299" s="196"/>
      <c r="AC299" s="196"/>
      <c r="AD299" s="196"/>
      <c r="AE299" s="196"/>
      <c r="AF299" s="196"/>
      <c r="AG299" s="196"/>
      <c r="AH299" s="196"/>
      <c r="AI299" s="196"/>
      <c r="AJ299" s="196"/>
      <c r="AK299" s="196"/>
      <c r="AL299" s="196"/>
      <c r="AM299" s="196"/>
      <c r="AN299" s="196"/>
      <c r="AO299" s="196"/>
      <c r="AP299" s="196"/>
      <c r="AQ299" s="196"/>
      <c r="AR299" s="196"/>
      <c r="AS299" s="196"/>
      <c r="AT299" s="196"/>
      <c r="AU299" s="196"/>
      <c r="AV299" s="196"/>
      <c r="AW299" s="196"/>
      <c r="AX299" s="196"/>
      <c r="AY299" s="196"/>
      <c r="AZ299" s="196"/>
      <c r="BA299" s="196"/>
      <c r="BB299" s="196"/>
      <c r="BC299" s="196"/>
      <c r="BD299" s="196"/>
      <c r="BE299" s="196"/>
      <c r="BF299" s="196"/>
      <c r="BG299" s="196"/>
      <c r="BH299" s="196"/>
      <c r="BI299" s="196"/>
    </row>
    <row r="300" spans="1:61" ht="12.75">
      <c r="A300" s="196"/>
      <c r="B300" s="196"/>
      <c r="C300" s="196"/>
      <c r="D300" s="196"/>
      <c r="E300" s="196"/>
      <c r="F300" s="196"/>
      <c r="G300" s="196"/>
      <c r="H300" s="196"/>
      <c r="I300" s="196"/>
      <c r="J300" s="196"/>
      <c r="K300" s="196"/>
      <c r="L300" s="196"/>
      <c r="M300" s="196"/>
      <c r="N300" s="196"/>
      <c r="O300" s="196"/>
      <c r="P300" s="196"/>
      <c r="Q300" s="196"/>
      <c r="R300" s="196"/>
      <c r="AA300" s="196"/>
      <c r="AB300" s="196"/>
      <c r="AC300" s="196"/>
      <c r="AD300" s="196"/>
      <c r="AE300" s="196"/>
      <c r="AF300" s="196"/>
      <c r="AG300" s="196"/>
      <c r="AH300" s="196"/>
      <c r="AI300" s="196"/>
      <c r="AJ300" s="196"/>
      <c r="AK300" s="196"/>
      <c r="AL300" s="196"/>
      <c r="AM300" s="196"/>
      <c r="AN300" s="196"/>
      <c r="AO300" s="196"/>
      <c r="AP300" s="196"/>
      <c r="AQ300" s="196"/>
      <c r="AR300" s="196"/>
      <c r="AS300" s="196"/>
      <c r="AT300" s="196"/>
      <c r="AU300" s="196"/>
      <c r="AV300" s="196"/>
      <c r="AW300" s="196"/>
      <c r="AX300" s="196"/>
      <c r="AY300" s="196"/>
      <c r="AZ300" s="196"/>
      <c r="BA300" s="196"/>
      <c r="BB300" s="196"/>
      <c r="BC300" s="196"/>
      <c r="BD300" s="196"/>
      <c r="BE300" s="196"/>
      <c r="BF300" s="196"/>
      <c r="BG300" s="196"/>
      <c r="BH300" s="196"/>
      <c r="BI300" s="196"/>
    </row>
    <row r="301" spans="1:61" ht="12.75">
      <c r="A301" s="196"/>
      <c r="B301" s="196"/>
      <c r="C301" s="196"/>
      <c r="D301" s="196"/>
      <c r="E301" s="196"/>
      <c r="F301" s="196"/>
      <c r="G301" s="196"/>
      <c r="H301" s="196"/>
      <c r="I301" s="196"/>
      <c r="J301" s="196"/>
      <c r="K301" s="196"/>
      <c r="L301" s="196"/>
      <c r="M301" s="196"/>
      <c r="N301" s="196"/>
      <c r="O301" s="196"/>
      <c r="P301" s="196"/>
      <c r="Q301" s="196"/>
      <c r="R301" s="196"/>
      <c r="AA301" s="196"/>
      <c r="AB301" s="196"/>
      <c r="AC301" s="196"/>
      <c r="AD301" s="196"/>
      <c r="AE301" s="196"/>
      <c r="AF301" s="196"/>
      <c r="AG301" s="196"/>
      <c r="AH301" s="196"/>
      <c r="AI301" s="196"/>
      <c r="AJ301" s="196"/>
      <c r="AK301" s="196"/>
      <c r="AL301" s="196"/>
      <c r="AM301" s="196"/>
      <c r="AN301" s="196"/>
      <c r="AO301" s="196"/>
      <c r="AP301" s="196"/>
      <c r="AQ301" s="196"/>
      <c r="AR301" s="196"/>
      <c r="AS301" s="196"/>
      <c r="AT301" s="196"/>
      <c r="AU301" s="196"/>
      <c r="AV301" s="196"/>
      <c r="AW301" s="196"/>
      <c r="AX301" s="196"/>
      <c r="AY301" s="196"/>
      <c r="AZ301" s="196"/>
      <c r="BA301" s="196"/>
      <c r="BB301" s="196"/>
      <c r="BC301" s="196"/>
      <c r="BD301" s="196"/>
      <c r="BE301" s="196"/>
      <c r="BF301" s="196"/>
      <c r="BG301" s="196"/>
      <c r="BH301" s="196"/>
      <c r="BI301" s="196"/>
    </row>
    <row r="302" spans="1:61" ht="12.75">
      <c r="A302" s="196"/>
      <c r="B302" s="196"/>
      <c r="C302" s="196"/>
      <c r="D302" s="196"/>
      <c r="E302" s="196"/>
      <c r="F302" s="196"/>
      <c r="G302" s="196"/>
      <c r="H302" s="196"/>
      <c r="I302" s="196"/>
      <c r="J302" s="196"/>
      <c r="K302" s="196"/>
      <c r="L302" s="196"/>
      <c r="M302" s="196"/>
      <c r="N302" s="196"/>
      <c r="O302" s="196"/>
      <c r="P302" s="196"/>
      <c r="Q302" s="196"/>
      <c r="R302" s="196"/>
      <c r="AA302" s="196"/>
      <c r="AB302" s="196"/>
      <c r="AC302" s="196"/>
      <c r="AD302" s="196"/>
      <c r="AE302" s="196"/>
      <c r="AF302" s="196"/>
      <c r="AG302" s="196"/>
      <c r="AH302" s="196"/>
      <c r="AI302" s="196"/>
      <c r="AJ302" s="196"/>
      <c r="AK302" s="196"/>
      <c r="AL302" s="196"/>
      <c r="AM302" s="196"/>
      <c r="AN302" s="196"/>
      <c r="AO302" s="196"/>
      <c r="AP302" s="196"/>
      <c r="AQ302" s="196"/>
      <c r="AR302" s="196"/>
      <c r="AS302" s="196"/>
      <c r="AT302" s="196"/>
      <c r="AU302" s="196"/>
      <c r="AV302" s="196"/>
      <c r="AW302" s="196"/>
      <c r="AX302" s="196"/>
      <c r="AY302" s="196"/>
      <c r="AZ302" s="196"/>
      <c r="BA302" s="196"/>
      <c r="BB302" s="196"/>
      <c r="BC302" s="196"/>
      <c r="BD302" s="196"/>
      <c r="BE302" s="196"/>
      <c r="BF302" s="196"/>
      <c r="BG302" s="196"/>
      <c r="BH302" s="196"/>
      <c r="BI302" s="196"/>
    </row>
    <row r="303" spans="7:61" ht="12.75">
      <c r="G303" s="196"/>
      <c r="H303" s="196"/>
      <c r="AA303" s="196"/>
      <c r="AB303" s="196"/>
      <c r="AC303" s="196"/>
      <c r="AD303" s="196"/>
      <c r="AE303" s="196"/>
      <c r="AF303" s="196"/>
      <c r="AG303" s="196"/>
      <c r="AH303" s="196"/>
      <c r="AI303" s="196"/>
      <c r="AJ303" s="196"/>
      <c r="AK303" s="196"/>
      <c r="AL303" s="196"/>
      <c r="AM303" s="196"/>
      <c r="AN303" s="196"/>
      <c r="AO303" s="196"/>
      <c r="AP303" s="196"/>
      <c r="AQ303" s="196"/>
      <c r="AR303" s="196"/>
      <c r="AS303" s="196"/>
      <c r="AT303" s="196"/>
      <c r="AU303" s="196"/>
      <c r="AV303" s="196"/>
      <c r="AW303" s="196"/>
      <c r="AX303" s="196"/>
      <c r="AY303" s="196"/>
      <c r="AZ303" s="196"/>
      <c r="BA303" s="196"/>
      <c r="BB303" s="196"/>
      <c r="BC303" s="196"/>
      <c r="BD303" s="196"/>
      <c r="BE303" s="196"/>
      <c r="BF303" s="196"/>
      <c r="BG303" s="196"/>
      <c r="BH303" s="196"/>
      <c r="BI303" s="196"/>
    </row>
    <row r="304" spans="7:61" ht="12.75">
      <c r="G304" s="196"/>
      <c r="H304" s="196"/>
      <c r="AA304" s="196"/>
      <c r="AB304" s="196"/>
      <c r="AC304" s="196"/>
      <c r="AD304" s="196"/>
      <c r="AE304" s="196"/>
      <c r="AF304" s="196"/>
      <c r="AG304" s="196"/>
      <c r="AH304" s="196"/>
      <c r="AI304" s="196"/>
      <c r="AJ304" s="196"/>
      <c r="AK304" s="196"/>
      <c r="AL304" s="196"/>
      <c r="AM304" s="196"/>
      <c r="AN304" s="196"/>
      <c r="AO304" s="196"/>
      <c r="AP304" s="196"/>
      <c r="AQ304" s="196"/>
      <c r="AR304" s="196"/>
      <c r="AS304" s="196"/>
      <c r="AT304" s="196"/>
      <c r="AU304" s="196"/>
      <c r="AV304" s="196"/>
      <c r="AW304" s="196"/>
      <c r="AX304" s="196"/>
      <c r="AY304" s="196"/>
      <c r="AZ304" s="196"/>
      <c r="BA304" s="196"/>
      <c r="BB304" s="196"/>
      <c r="BC304" s="196"/>
      <c r="BD304" s="196"/>
      <c r="BE304" s="196"/>
      <c r="BF304" s="196"/>
      <c r="BG304" s="196"/>
      <c r="BH304" s="196"/>
      <c r="BI304" s="196"/>
    </row>
    <row r="305" spans="7:61" ht="12.75">
      <c r="G305" s="196"/>
      <c r="H305" s="196"/>
      <c r="AA305" s="196"/>
      <c r="AB305" s="196"/>
      <c r="AC305" s="196"/>
      <c r="AD305" s="196"/>
      <c r="AE305" s="196"/>
      <c r="AF305" s="196"/>
      <c r="AG305" s="196"/>
      <c r="AH305" s="196"/>
      <c r="AI305" s="196"/>
      <c r="AJ305" s="196"/>
      <c r="AK305" s="196"/>
      <c r="AL305" s="196"/>
      <c r="AM305" s="196"/>
      <c r="AN305" s="196"/>
      <c r="AO305" s="196"/>
      <c r="AP305" s="196"/>
      <c r="AQ305" s="196"/>
      <c r="AR305" s="196"/>
      <c r="AS305" s="196"/>
      <c r="AT305" s="196"/>
      <c r="AU305" s="196"/>
      <c r="AV305" s="196"/>
      <c r="AW305" s="196"/>
      <c r="AX305" s="196"/>
      <c r="AY305" s="196"/>
      <c r="AZ305" s="196"/>
      <c r="BA305" s="196"/>
      <c r="BB305" s="196"/>
      <c r="BC305" s="196"/>
      <c r="BD305" s="196"/>
      <c r="BE305" s="196"/>
      <c r="BF305" s="196"/>
      <c r="BG305" s="196"/>
      <c r="BH305" s="196"/>
      <c r="BI305" s="196"/>
    </row>
    <row r="306" spans="7:61" ht="12.75">
      <c r="G306" s="196"/>
      <c r="H306" s="196"/>
      <c r="AA306" s="196"/>
      <c r="AB306" s="196"/>
      <c r="AC306" s="196"/>
      <c r="AD306" s="196"/>
      <c r="AE306" s="196"/>
      <c r="AF306" s="196"/>
      <c r="AG306" s="196"/>
      <c r="AH306" s="196"/>
      <c r="AI306" s="196"/>
      <c r="AJ306" s="196"/>
      <c r="AK306" s="196"/>
      <c r="AL306" s="196"/>
      <c r="AM306" s="196"/>
      <c r="AN306" s="196"/>
      <c r="AO306" s="196"/>
      <c r="AP306" s="196"/>
      <c r="AQ306" s="196"/>
      <c r="AR306" s="196"/>
      <c r="AS306" s="196"/>
      <c r="AT306" s="196"/>
      <c r="AU306" s="196"/>
      <c r="AV306" s="196"/>
      <c r="AW306" s="196"/>
      <c r="AX306" s="196"/>
      <c r="AY306" s="196"/>
      <c r="AZ306" s="196"/>
      <c r="BA306" s="196"/>
      <c r="BB306" s="196"/>
      <c r="BC306" s="196"/>
      <c r="BD306" s="196"/>
      <c r="BE306" s="196"/>
      <c r="BF306" s="196"/>
      <c r="BG306" s="196"/>
      <c r="BH306" s="196"/>
      <c r="BI306" s="196"/>
    </row>
    <row r="307" spans="7:61" ht="12.75">
      <c r="G307" s="196"/>
      <c r="H307" s="196"/>
      <c r="AA307" s="196"/>
      <c r="AB307" s="196"/>
      <c r="AC307" s="196"/>
      <c r="AD307" s="196"/>
      <c r="AE307" s="196"/>
      <c r="AF307" s="196"/>
      <c r="AG307" s="196"/>
      <c r="AH307" s="196"/>
      <c r="AI307" s="196"/>
      <c r="AJ307" s="196"/>
      <c r="AK307" s="196"/>
      <c r="AL307" s="196"/>
      <c r="AM307" s="196"/>
      <c r="AN307" s="196"/>
      <c r="AO307" s="196"/>
      <c r="AP307" s="196"/>
      <c r="AQ307" s="196"/>
      <c r="AR307" s="196"/>
      <c r="AS307" s="196"/>
      <c r="AT307" s="196"/>
      <c r="AU307" s="196"/>
      <c r="AV307" s="196"/>
      <c r="AW307" s="196"/>
      <c r="AX307" s="196"/>
      <c r="AY307" s="196"/>
      <c r="AZ307" s="196"/>
      <c r="BA307" s="196"/>
      <c r="BB307" s="196"/>
      <c r="BC307" s="196"/>
      <c r="BD307" s="196"/>
      <c r="BE307" s="196"/>
      <c r="BF307" s="196"/>
      <c r="BG307" s="196"/>
      <c r="BH307" s="196"/>
      <c r="BI307" s="196"/>
    </row>
    <row r="308" spans="7:61" ht="12.75">
      <c r="G308" s="196"/>
      <c r="H308" s="196"/>
      <c r="AA308" s="196"/>
      <c r="AB308" s="196"/>
      <c r="AC308" s="196"/>
      <c r="AD308" s="196"/>
      <c r="AE308" s="196"/>
      <c r="AF308" s="196"/>
      <c r="AG308" s="196"/>
      <c r="AH308" s="196"/>
      <c r="AI308" s="196"/>
      <c r="AJ308" s="196"/>
      <c r="AK308" s="196"/>
      <c r="AL308" s="196"/>
      <c r="AM308" s="196"/>
      <c r="AN308" s="196"/>
      <c r="AO308" s="196"/>
      <c r="AP308" s="196"/>
      <c r="AQ308" s="196"/>
      <c r="AR308" s="196"/>
      <c r="AS308" s="196"/>
      <c r="AT308" s="196"/>
      <c r="AU308" s="196"/>
      <c r="AV308" s="196"/>
      <c r="AW308" s="196"/>
      <c r="AX308" s="196"/>
      <c r="AY308" s="196"/>
      <c r="AZ308" s="196"/>
      <c r="BA308" s="196"/>
      <c r="BB308" s="196"/>
      <c r="BC308" s="196"/>
      <c r="BD308" s="196"/>
      <c r="BE308" s="196"/>
      <c r="BF308" s="196"/>
      <c r="BG308" s="196"/>
      <c r="BH308" s="196"/>
      <c r="BI308" s="196"/>
    </row>
    <row r="309" spans="7:61" ht="12.75">
      <c r="G309" s="196"/>
      <c r="H309" s="196"/>
      <c r="AA309" s="196"/>
      <c r="AB309" s="196"/>
      <c r="AC309" s="196"/>
      <c r="AD309" s="196"/>
      <c r="AE309" s="196"/>
      <c r="AF309" s="196"/>
      <c r="AG309" s="196"/>
      <c r="AH309" s="196"/>
      <c r="AI309" s="196"/>
      <c r="AJ309" s="196"/>
      <c r="AK309" s="196"/>
      <c r="AL309" s="196"/>
      <c r="AM309" s="196"/>
      <c r="AN309" s="196"/>
      <c r="AO309" s="196"/>
      <c r="AP309" s="196"/>
      <c r="AQ309" s="196"/>
      <c r="AR309" s="196"/>
      <c r="AS309" s="196"/>
      <c r="AT309" s="196"/>
      <c r="AU309" s="196"/>
      <c r="AV309" s="196"/>
      <c r="AW309" s="196"/>
      <c r="AX309" s="196"/>
      <c r="AY309" s="196"/>
      <c r="AZ309" s="196"/>
      <c r="BA309" s="196"/>
      <c r="BB309" s="196"/>
      <c r="BC309" s="196"/>
      <c r="BD309" s="196"/>
      <c r="BE309" s="196"/>
      <c r="BF309" s="196"/>
      <c r="BG309" s="196"/>
      <c r="BH309" s="196"/>
      <c r="BI309" s="196"/>
    </row>
    <row r="310" spans="7:61" ht="12.75">
      <c r="G310" s="196"/>
      <c r="H310" s="196"/>
      <c r="AA310" s="196"/>
      <c r="AB310" s="196"/>
      <c r="AC310" s="196"/>
      <c r="AD310" s="196"/>
      <c r="AE310" s="196"/>
      <c r="AF310" s="196"/>
      <c r="AG310" s="196"/>
      <c r="AH310" s="196"/>
      <c r="AI310" s="196"/>
      <c r="AJ310" s="196"/>
      <c r="AK310" s="196"/>
      <c r="AL310" s="196"/>
      <c r="AM310" s="196"/>
      <c r="AN310" s="196"/>
      <c r="AO310" s="196"/>
      <c r="AP310" s="196"/>
      <c r="AQ310" s="196"/>
      <c r="AR310" s="196"/>
      <c r="AS310" s="196"/>
      <c r="AT310" s="196"/>
      <c r="AU310" s="196"/>
      <c r="AV310" s="196"/>
      <c r="AW310" s="196"/>
      <c r="AX310" s="196"/>
      <c r="AY310" s="196"/>
      <c r="AZ310" s="196"/>
      <c r="BA310" s="196"/>
      <c r="BB310" s="196"/>
      <c r="BC310" s="196"/>
      <c r="BD310" s="196"/>
      <c r="BE310" s="196"/>
      <c r="BF310" s="196"/>
      <c r="BG310" s="196"/>
      <c r="BH310" s="196"/>
      <c r="BI310" s="196"/>
    </row>
    <row r="311" spans="7:61" ht="12.75">
      <c r="G311" s="196"/>
      <c r="H311" s="196"/>
      <c r="AA311" s="196"/>
      <c r="AB311" s="196"/>
      <c r="AC311" s="196"/>
      <c r="AD311" s="196"/>
      <c r="AE311" s="196"/>
      <c r="AF311" s="196"/>
      <c r="AG311" s="196"/>
      <c r="AH311" s="196"/>
      <c r="AI311" s="196"/>
      <c r="AJ311" s="196"/>
      <c r="AK311" s="196"/>
      <c r="AL311" s="196"/>
      <c r="AM311" s="196"/>
      <c r="AN311" s="196"/>
      <c r="AO311" s="196"/>
      <c r="AP311" s="196"/>
      <c r="AQ311" s="196"/>
      <c r="AR311" s="196"/>
      <c r="AS311" s="196"/>
      <c r="AT311" s="196"/>
      <c r="AU311" s="196"/>
      <c r="AV311" s="196"/>
      <c r="AW311" s="196"/>
      <c r="AX311" s="196"/>
      <c r="AY311" s="196"/>
      <c r="AZ311" s="196"/>
      <c r="BA311" s="196"/>
      <c r="BB311" s="196"/>
      <c r="BC311" s="196"/>
      <c r="BD311" s="196"/>
      <c r="BE311" s="196"/>
      <c r="BF311" s="196"/>
      <c r="BG311" s="196"/>
      <c r="BH311" s="196"/>
      <c r="BI311" s="196"/>
    </row>
    <row r="312" spans="7:61" ht="12.75">
      <c r="G312" s="196"/>
      <c r="H312" s="196"/>
      <c r="AA312" s="196"/>
      <c r="AB312" s="196"/>
      <c r="AC312" s="196"/>
      <c r="AD312" s="196"/>
      <c r="AE312" s="196"/>
      <c r="AF312" s="196"/>
      <c r="AG312" s="196"/>
      <c r="AH312" s="196"/>
      <c r="AI312" s="196"/>
      <c r="AJ312" s="196"/>
      <c r="AK312" s="196"/>
      <c r="AL312" s="196"/>
      <c r="AM312" s="196"/>
      <c r="AN312" s="196"/>
      <c r="AO312" s="196"/>
      <c r="AP312" s="196"/>
      <c r="AQ312" s="196"/>
      <c r="AR312" s="196"/>
      <c r="AS312" s="196"/>
      <c r="AT312" s="196"/>
      <c r="AU312" s="196"/>
      <c r="AV312" s="196"/>
      <c r="AW312" s="196"/>
      <c r="AX312" s="196"/>
      <c r="AY312" s="196"/>
      <c r="AZ312" s="196"/>
      <c r="BA312" s="196"/>
      <c r="BB312" s="196"/>
      <c r="BC312" s="196"/>
      <c r="BD312" s="196"/>
      <c r="BE312" s="196"/>
      <c r="BF312" s="196"/>
      <c r="BG312" s="196"/>
      <c r="BH312" s="196"/>
      <c r="BI312" s="196"/>
    </row>
    <row r="313" spans="7:61" ht="12.75">
      <c r="G313" s="196"/>
      <c r="H313" s="196"/>
      <c r="AA313" s="196"/>
      <c r="AB313" s="196"/>
      <c r="AC313" s="196"/>
      <c r="AD313" s="196"/>
      <c r="AE313" s="196"/>
      <c r="AF313" s="196"/>
      <c r="AG313" s="196"/>
      <c r="AH313" s="196"/>
      <c r="AI313" s="196"/>
      <c r="AJ313" s="196"/>
      <c r="AK313" s="196"/>
      <c r="AL313" s="196"/>
      <c r="AM313" s="196"/>
      <c r="AN313" s="196"/>
      <c r="AO313" s="196"/>
      <c r="AP313" s="196"/>
      <c r="AQ313" s="196"/>
      <c r="AR313" s="196"/>
      <c r="AS313" s="196"/>
      <c r="AT313" s="196"/>
      <c r="AU313" s="196"/>
      <c r="AV313" s="196"/>
      <c r="AW313" s="196"/>
      <c r="AX313" s="196"/>
      <c r="AY313" s="196"/>
      <c r="AZ313" s="196"/>
      <c r="BA313" s="196"/>
      <c r="BB313" s="196"/>
      <c r="BC313" s="196"/>
      <c r="BD313" s="196"/>
      <c r="BE313" s="196"/>
      <c r="BF313" s="196"/>
      <c r="BG313" s="196"/>
      <c r="BH313" s="196"/>
      <c r="BI313" s="196"/>
    </row>
    <row r="314" spans="7:61" ht="12.75">
      <c r="G314" s="196"/>
      <c r="H314" s="196"/>
      <c r="AA314" s="196"/>
      <c r="AB314" s="196"/>
      <c r="AC314" s="196"/>
      <c r="AD314" s="196"/>
      <c r="AE314" s="196"/>
      <c r="AF314" s="196"/>
      <c r="AG314" s="196"/>
      <c r="AH314" s="196"/>
      <c r="AI314" s="196"/>
      <c r="AJ314" s="196"/>
      <c r="AK314" s="196"/>
      <c r="AL314" s="196"/>
      <c r="AM314" s="196"/>
      <c r="AN314" s="196"/>
      <c r="AO314" s="196"/>
      <c r="AP314" s="196"/>
      <c r="AQ314" s="196"/>
      <c r="AR314" s="196"/>
      <c r="AS314" s="196"/>
      <c r="AT314" s="196"/>
      <c r="AU314" s="196"/>
      <c r="AV314" s="196"/>
      <c r="AW314" s="196"/>
      <c r="AX314" s="196"/>
      <c r="AY314" s="196"/>
      <c r="AZ314" s="196"/>
      <c r="BA314" s="196"/>
      <c r="BB314" s="196"/>
      <c r="BC314" s="196"/>
      <c r="BD314" s="196"/>
      <c r="BE314" s="196"/>
      <c r="BF314" s="196"/>
      <c r="BG314" s="196"/>
      <c r="BH314" s="196"/>
      <c r="BI314" s="196"/>
    </row>
    <row r="315" spans="7:61" ht="12.75">
      <c r="G315" s="196"/>
      <c r="H315" s="196"/>
      <c r="AA315" s="196"/>
      <c r="AB315" s="196"/>
      <c r="AC315" s="196"/>
      <c r="AD315" s="196"/>
      <c r="AE315" s="196"/>
      <c r="AF315" s="196"/>
      <c r="AG315" s="196"/>
      <c r="AH315" s="196"/>
      <c r="AI315" s="196"/>
      <c r="AJ315" s="196"/>
      <c r="AK315" s="196"/>
      <c r="AL315" s="196"/>
      <c r="AM315" s="196"/>
      <c r="AN315" s="196"/>
      <c r="AO315" s="196"/>
      <c r="AP315" s="196"/>
      <c r="AQ315" s="196"/>
      <c r="AR315" s="196"/>
      <c r="AS315" s="196"/>
      <c r="AT315" s="196"/>
      <c r="AU315" s="196"/>
      <c r="AV315" s="196"/>
      <c r="AW315" s="196"/>
      <c r="AX315" s="196"/>
      <c r="AY315" s="196"/>
      <c r="AZ315" s="196"/>
      <c r="BA315" s="196"/>
      <c r="BB315" s="196"/>
      <c r="BC315" s="196"/>
      <c r="BD315" s="196"/>
      <c r="BE315" s="196"/>
      <c r="BF315" s="196"/>
      <c r="BG315" s="196"/>
      <c r="BH315" s="196"/>
      <c r="BI315" s="196"/>
    </row>
    <row r="316" spans="7:61" ht="12.75">
      <c r="G316" s="196"/>
      <c r="H316" s="196"/>
      <c r="AA316" s="196"/>
      <c r="AB316" s="196"/>
      <c r="AC316" s="196"/>
      <c r="AD316" s="196"/>
      <c r="AE316" s="196"/>
      <c r="AF316" s="196"/>
      <c r="AG316" s="196"/>
      <c r="AH316" s="196"/>
      <c r="AI316" s="196"/>
      <c r="AJ316" s="196"/>
      <c r="AK316" s="196"/>
      <c r="AL316" s="196"/>
      <c r="AM316" s="196"/>
      <c r="AN316" s="196"/>
      <c r="AO316" s="196"/>
      <c r="AP316" s="196"/>
      <c r="AQ316" s="196"/>
      <c r="AR316" s="196"/>
      <c r="AS316" s="196"/>
      <c r="AT316" s="196"/>
      <c r="AU316" s="196"/>
      <c r="AV316" s="196"/>
      <c r="AW316" s="196"/>
      <c r="AX316" s="196"/>
      <c r="AY316" s="196"/>
      <c r="AZ316" s="196"/>
      <c r="BA316" s="196"/>
      <c r="BB316" s="196"/>
      <c r="BC316" s="196"/>
      <c r="BD316" s="196"/>
      <c r="BE316" s="196"/>
      <c r="BF316" s="196"/>
      <c r="BG316" s="196"/>
      <c r="BH316" s="196"/>
      <c r="BI316" s="196"/>
    </row>
    <row r="317" spans="7:61" ht="12.75">
      <c r="G317" s="196"/>
      <c r="H317" s="196"/>
      <c r="AA317" s="196"/>
      <c r="AB317" s="196"/>
      <c r="AC317" s="196"/>
      <c r="AD317" s="196"/>
      <c r="AE317" s="196"/>
      <c r="AF317" s="196"/>
      <c r="AG317" s="196"/>
      <c r="AH317" s="196"/>
      <c r="AI317" s="196"/>
      <c r="AJ317" s="196"/>
      <c r="AK317" s="196"/>
      <c r="AL317" s="196"/>
      <c r="AM317" s="196"/>
      <c r="AN317" s="196"/>
      <c r="AO317" s="196"/>
      <c r="AP317" s="196"/>
      <c r="AQ317" s="196"/>
      <c r="AR317" s="196"/>
      <c r="AS317" s="196"/>
      <c r="AT317" s="196"/>
      <c r="AU317" s="196"/>
      <c r="AV317" s="196"/>
      <c r="AW317" s="196"/>
      <c r="AX317" s="196"/>
      <c r="AY317" s="196"/>
      <c r="AZ317" s="196"/>
      <c r="BA317" s="196"/>
      <c r="BB317" s="196"/>
      <c r="BC317" s="196"/>
      <c r="BD317" s="196"/>
      <c r="BE317" s="196"/>
      <c r="BF317" s="196"/>
      <c r="BG317" s="196"/>
      <c r="BH317" s="196"/>
      <c r="BI317" s="196"/>
    </row>
    <row r="318" spans="7:61" ht="12.75">
      <c r="G318" s="196"/>
      <c r="H318" s="196"/>
      <c r="AA318" s="196"/>
      <c r="AB318" s="196"/>
      <c r="AC318" s="196"/>
      <c r="AD318" s="196"/>
      <c r="AE318" s="196"/>
      <c r="AF318" s="196"/>
      <c r="AG318" s="196"/>
      <c r="AH318" s="196"/>
      <c r="AI318" s="196"/>
      <c r="AJ318" s="196"/>
      <c r="AK318" s="196"/>
      <c r="AL318" s="196"/>
      <c r="AM318" s="196"/>
      <c r="AN318" s="196"/>
      <c r="AO318" s="196"/>
      <c r="AP318" s="196"/>
      <c r="AQ318" s="196"/>
      <c r="AR318" s="196"/>
      <c r="AS318" s="196"/>
      <c r="AT318" s="196"/>
      <c r="AU318" s="196"/>
      <c r="AV318" s="196"/>
      <c r="AW318" s="196"/>
      <c r="AX318" s="196"/>
      <c r="AY318" s="196"/>
      <c r="AZ318" s="196"/>
      <c r="BA318" s="196"/>
      <c r="BB318" s="196"/>
      <c r="BC318" s="196"/>
      <c r="BD318" s="196"/>
      <c r="BE318" s="196"/>
      <c r="BF318" s="196"/>
      <c r="BG318" s="196"/>
      <c r="BH318" s="196"/>
      <c r="BI318" s="196"/>
    </row>
    <row r="319" spans="7:61" ht="12.75">
      <c r="G319" s="196"/>
      <c r="H319" s="196"/>
      <c r="AA319" s="196"/>
      <c r="AB319" s="196"/>
      <c r="AC319" s="196"/>
      <c r="AD319" s="196"/>
      <c r="AE319" s="196"/>
      <c r="AF319" s="196"/>
      <c r="AG319" s="196"/>
      <c r="AH319" s="196"/>
      <c r="AI319" s="196"/>
      <c r="AJ319" s="196"/>
      <c r="AK319" s="196"/>
      <c r="AL319" s="196"/>
      <c r="AM319" s="196"/>
      <c r="AN319" s="196"/>
      <c r="AO319" s="196"/>
      <c r="AP319" s="196"/>
      <c r="AQ319" s="196"/>
      <c r="AR319" s="196"/>
      <c r="AS319" s="196"/>
      <c r="AT319" s="196"/>
      <c r="AU319" s="196"/>
      <c r="AV319" s="196"/>
      <c r="AW319" s="196"/>
      <c r="AX319" s="196"/>
      <c r="AY319" s="196"/>
      <c r="AZ319" s="196"/>
      <c r="BA319" s="196"/>
      <c r="BB319" s="196"/>
      <c r="BC319" s="196"/>
      <c r="BD319" s="196"/>
      <c r="BE319" s="196"/>
      <c r="BF319" s="196"/>
      <c r="BG319" s="196"/>
      <c r="BH319" s="196"/>
      <c r="BI319" s="196"/>
    </row>
    <row r="320" spans="7:61" ht="12.75">
      <c r="G320" s="196"/>
      <c r="H320" s="196"/>
      <c r="AA320" s="196"/>
      <c r="AB320" s="196"/>
      <c r="AC320" s="196"/>
      <c r="AD320" s="196"/>
      <c r="AE320" s="196"/>
      <c r="AF320" s="196"/>
      <c r="AG320" s="196"/>
      <c r="AH320" s="196"/>
      <c r="AI320" s="196"/>
      <c r="AJ320" s="196"/>
      <c r="AK320" s="196"/>
      <c r="AL320" s="196"/>
      <c r="AM320" s="196"/>
      <c r="AN320" s="196"/>
      <c r="AO320" s="196"/>
      <c r="AP320" s="196"/>
      <c r="AQ320" s="196"/>
      <c r="AR320" s="196"/>
      <c r="AS320" s="196"/>
      <c r="AT320" s="196"/>
      <c r="AU320" s="196"/>
      <c r="AV320" s="196"/>
      <c r="AW320" s="196"/>
      <c r="AX320" s="196"/>
      <c r="AY320" s="196"/>
      <c r="AZ320" s="196"/>
      <c r="BA320" s="196"/>
      <c r="BB320" s="196"/>
      <c r="BC320" s="196"/>
      <c r="BD320" s="196"/>
      <c r="BE320" s="196"/>
      <c r="BF320" s="196"/>
      <c r="BG320" s="196"/>
      <c r="BH320" s="196"/>
      <c r="BI320" s="196"/>
    </row>
    <row r="321" spans="7:61" ht="12.75">
      <c r="G321" s="196"/>
      <c r="H321" s="196"/>
      <c r="AA321" s="196"/>
      <c r="AB321" s="196"/>
      <c r="AC321" s="196"/>
      <c r="AD321" s="196"/>
      <c r="AE321" s="196"/>
      <c r="AF321" s="196"/>
      <c r="AG321" s="196"/>
      <c r="AH321" s="196"/>
      <c r="AI321" s="196"/>
      <c r="AJ321" s="196"/>
      <c r="AK321" s="196"/>
      <c r="AL321" s="196"/>
      <c r="AM321" s="196"/>
      <c r="AN321" s="196"/>
      <c r="AO321" s="196"/>
      <c r="AP321" s="196"/>
      <c r="AQ321" s="196"/>
      <c r="AR321" s="196"/>
      <c r="AS321" s="196"/>
      <c r="AT321" s="196"/>
      <c r="AU321" s="196"/>
      <c r="AV321" s="196"/>
      <c r="AW321" s="196"/>
      <c r="AX321" s="196"/>
      <c r="AY321" s="196"/>
      <c r="AZ321" s="196"/>
      <c r="BA321" s="196"/>
      <c r="BB321" s="196"/>
      <c r="BC321" s="196"/>
      <c r="BD321" s="196"/>
      <c r="BE321" s="196"/>
      <c r="BF321" s="196"/>
      <c r="BG321" s="196"/>
      <c r="BH321" s="196"/>
      <c r="BI321" s="196"/>
    </row>
    <row r="322" spans="7:61" ht="12.75">
      <c r="G322" s="196"/>
      <c r="H322" s="196"/>
      <c r="AA322" s="196"/>
      <c r="AB322" s="196"/>
      <c r="AC322" s="196"/>
      <c r="AD322" s="196"/>
      <c r="AE322" s="196"/>
      <c r="AF322" s="196"/>
      <c r="AG322" s="196"/>
      <c r="AH322" s="196"/>
      <c r="AI322" s="196"/>
      <c r="AJ322" s="196"/>
      <c r="AK322" s="196"/>
      <c r="AL322" s="196"/>
      <c r="AM322" s="196"/>
      <c r="AN322" s="196"/>
      <c r="AO322" s="196"/>
      <c r="AP322" s="196"/>
      <c r="AQ322" s="196"/>
      <c r="AR322" s="196"/>
      <c r="AS322" s="196"/>
      <c r="AT322" s="196"/>
      <c r="AU322" s="196"/>
      <c r="AV322" s="196"/>
      <c r="AW322" s="196"/>
      <c r="AX322" s="196"/>
      <c r="AY322" s="196"/>
      <c r="AZ322" s="196"/>
      <c r="BA322" s="196"/>
      <c r="BB322" s="196"/>
      <c r="BC322" s="196"/>
      <c r="BD322" s="196"/>
      <c r="BE322" s="196"/>
      <c r="BF322" s="196"/>
      <c r="BG322" s="196"/>
      <c r="BH322" s="196"/>
      <c r="BI322" s="196"/>
    </row>
    <row r="323" spans="7:61" ht="12.75">
      <c r="G323" s="196"/>
      <c r="H323" s="196"/>
      <c r="AA323" s="196"/>
      <c r="AB323" s="196"/>
      <c r="AC323" s="196"/>
      <c r="AD323" s="196"/>
      <c r="AE323" s="196"/>
      <c r="AF323" s="196"/>
      <c r="AG323" s="196"/>
      <c r="AH323" s="196"/>
      <c r="AI323" s="196"/>
      <c r="AJ323" s="196"/>
      <c r="AK323" s="196"/>
      <c r="AL323" s="196"/>
      <c r="AM323" s="196"/>
      <c r="AN323" s="196"/>
      <c r="AO323" s="196"/>
      <c r="AP323" s="196"/>
      <c r="AQ323" s="196"/>
      <c r="AR323" s="196"/>
      <c r="AS323" s="196"/>
      <c r="AT323" s="196"/>
      <c r="AU323" s="196"/>
      <c r="AV323" s="196"/>
      <c r="AW323" s="196"/>
      <c r="AX323" s="196"/>
      <c r="AY323" s="196"/>
      <c r="AZ323" s="196"/>
      <c r="BA323" s="196"/>
      <c r="BB323" s="196"/>
      <c r="BC323" s="196"/>
      <c r="BD323" s="196"/>
      <c r="BE323" s="196"/>
      <c r="BF323" s="196"/>
      <c r="BG323" s="196"/>
      <c r="BH323" s="196"/>
      <c r="BI323" s="196"/>
    </row>
    <row r="324" spans="7:61" ht="12.75">
      <c r="G324" s="196"/>
      <c r="H324" s="196"/>
      <c r="AA324" s="196"/>
      <c r="AB324" s="196"/>
      <c r="AC324" s="196"/>
      <c r="AD324" s="196"/>
      <c r="AE324" s="196"/>
      <c r="AF324" s="196"/>
      <c r="AG324" s="196"/>
      <c r="AH324" s="196"/>
      <c r="AI324" s="196"/>
      <c r="AJ324" s="196"/>
      <c r="AK324" s="196"/>
      <c r="AL324" s="196"/>
      <c r="AM324" s="196"/>
      <c r="AN324" s="196"/>
      <c r="AO324" s="196"/>
      <c r="AP324" s="196"/>
      <c r="AQ324" s="196"/>
      <c r="AR324" s="196"/>
      <c r="AS324" s="196"/>
      <c r="AT324" s="196"/>
      <c r="AU324" s="196"/>
      <c r="AV324" s="196"/>
      <c r="AW324" s="196"/>
      <c r="AX324" s="196"/>
      <c r="AY324" s="196"/>
      <c r="AZ324" s="196"/>
      <c r="BA324" s="196"/>
      <c r="BB324" s="196"/>
      <c r="BC324" s="196"/>
      <c r="BD324" s="196"/>
      <c r="BE324" s="196"/>
      <c r="BF324" s="196"/>
      <c r="BG324" s="196"/>
      <c r="BH324" s="196"/>
      <c r="BI324" s="196"/>
    </row>
    <row r="325" spans="7:61" ht="12.75">
      <c r="G325" s="196"/>
      <c r="H325" s="196"/>
      <c r="AA325" s="196"/>
      <c r="AB325" s="196"/>
      <c r="AC325" s="196"/>
      <c r="AD325" s="196"/>
      <c r="AE325" s="196"/>
      <c r="AF325" s="196"/>
      <c r="AG325" s="196"/>
      <c r="AH325" s="196"/>
      <c r="AI325" s="196"/>
      <c r="AJ325" s="196"/>
      <c r="AK325" s="196"/>
      <c r="AL325" s="196"/>
      <c r="AM325" s="196"/>
      <c r="AN325" s="196"/>
      <c r="AO325" s="196"/>
      <c r="AP325" s="196"/>
      <c r="AQ325" s="196"/>
      <c r="AR325" s="196"/>
      <c r="AS325" s="196"/>
      <c r="AT325" s="196"/>
      <c r="AU325" s="196"/>
      <c r="AV325" s="196"/>
      <c r="AW325" s="196"/>
      <c r="AX325" s="196"/>
      <c r="AY325" s="196"/>
      <c r="AZ325" s="196"/>
      <c r="BA325" s="196"/>
      <c r="BB325" s="196"/>
      <c r="BC325" s="196"/>
      <c r="BD325" s="196"/>
      <c r="BE325" s="196"/>
      <c r="BF325" s="196"/>
      <c r="BG325" s="196"/>
      <c r="BH325" s="196"/>
      <c r="BI325" s="196"/>
    </row>
    <row r="326" spans="7:61" ht="12.75">
      <c r="G326" s="196"/>
      <c r="H326" s="196"/>
      <c r="AA326" s="196"/>
      <c r="AB326" s="196"/>
      <c r="AC326" s="196"/>
      <c r="AD326" s="196"/>
      <c r="AE326" s="196"/>
      <c r="AF326" s="196"/>
      <c r="AG326" s="196"/>
      <c r="AH326" s="196"/>
      <c r="AI326" s="196"/>
      <c r="AJ326" s="196"/>
      <c r="AK326" s="196"/>
      <c r="AL326" s="196"/>
      <c r="AM326" s="196"/>
      <c r="AN326" s="196"/>
      <c r="AO326" s="196"/>
      <c r="AP326" s="196"/>
      <c r="AQ326" s="196"/>
      <c r="AR326" s="196"/>
      <c r="AS326" s="196"/>
      <c r="AT326" s="196"/>
      <c r="AU326" s="196"/>
      <c r="AV326" s="196"/>
      <c r="AW326" s="196"/>
      <c r="AX326" s="196"/>
      <c r="AY326" s="196"/>
      <c r="AZ326" s="196"/>
      <c r="BA326" s="196"/>
      <c r="BB326" s="196"/>
      <c r="BC326" s="196"/>
      <c r="BD326" s="196"/>
      <c r="BE326" s="196"/>
      <c r="BF326" s="196"/>
      <c r="BG326" s="196"/>
      <c r="BH326" s="196"/>
      <c r="BI326" s="196"/>
    </row>
    <row r="327" spans="7:61" ht="12.75">
      <c r="G327" s="196"/>
      <c r="H327" s="196"/>
      <c r="AA327" s="196"/>
      <c r="AB327" s="196"/>
      <c r="AC327" s="196"/>
      <c r="AD327" s="196"/>
      <c r="AE327" s="196"/>
      <c r="AF327" s="196"/>
      <c r="AG327" s="196"/>
      <c r="AH327" s="196"/>
      <c r="AI327" s="196"/>
      <c r="AJ327" s="196"/>
      <c r="AK327" s="196"/>
      <c r="AL327" s="196"/>
      <c r="AM327" s="196"/>
      <c r="AN327" s="196"/>
      <c r="AO327" s="196"/>
      <c r="AP327" s="196"/>
      <c r="AQ327" s="196"/>
      <c r="AR327" s="196"/>
      <c r="AS327" s="196"/>
      <c r="AT327" s="196"/>
      <c r="AU327" s="196"/>
      <c r="AV327" s="196"/>
      <c r="AW327" s="196"/>
      <c r="AX327" s="196"/>
      <c r="AY327" s="196"/>
      <c r="AZ327" s="196"/>
      <c r="BA327" s="196"/>
      <c r="BB327" s="196"/>
      <c r="BC327" s="196"/>
      <c r="BD327" s="196"/>
      <c r="BE327" s="196"/>
      <c r="BF327" s="196"/>
      <c r="BG327" s="196"/>
      <c r="BH327" s="196"/>
      <c r="BI327" s="196"/>
    </row>
    <row r="328" spans="7:61" ht="12.75">
      <c r="G328" s="196"/>
      <c r="H328" s="196"/>
      <c r="AA328" s="196"/>
      <c r="AB328" s="196"/>
      <c r="AC328" s="196"/>
      <c r="AD328" s="196"/>
      <c r="AE328" s="196"/>
      <c r="AF328" s="196"/>
      <c r="AG328" s="196"/>
      <c r="AH328" s="196"/>
      <c r="AI328" s="196"/>
      <c r="AJ328" s="196"/>
      <c r="AK328" s="196"/>
      <c r="AL328" s="196"/>
      <c r="AM328" s="196"/>
      <c r="AN328" s="196"/>
      <c r="AO328" s="196"/>
      <c r="AP328" s="196"/>
      <c r="AQ328" s="196"/>
      <c r="AR328" s="196"/>
      <c r="AS328" s="196"/>
      <c r="AT328" s="196"/>
      <c r="AU328" s="196"/>
      <c r="AV328" s="196"/>
      <c r="AW328" s="196"/>
      <c r="AX328" s="196"/>
      <c r="AY328" s="196"/>
      <c r="AZ328" s="196"/>
      <c r="BA328" s="196"/>
      <c r="BB328" s="196"/>
      <c r="BC328" s="196"/>
      <c r="BD328" s="196"/>
      <c r="BE328" s="196"/>
      <c r="BF328" s="196"/>
      <c r="BG328" s="196"/>
      <c r="BH328" s="196"/>
      <c r="BI328" s="196"/>
    </row>
    <row r="329" spans="7:61" ht="12.75">
      <c r="G329" s="196"/>
      <c r="H329" s="196"/>
      <c r="AA329" s="196"/>
      <c r="AB329" s="196"/>
      <c r="AC329" s="196"/>
      <c r="AD329" s="196"/>
      <c r="AE329" s="196"/>
      <c r="AF329" s="196"/>
      <c r="AG329" s="196"/>
      <c r="AH329" s="196"/>
      <c r="AI329" s="196"/>
      <c r="AJ329" s="196"/>
      <c r="AK329" s="196"/>
      <c r="AL329" s="196"/>
      <c r="AM329" s="196"/>
      <c r="AN329" s="196"/>
      <c r="AO329" s="196"/>
      <c r="AP329" s="196"/>
      <c r="AQ329" s="196"/>
      <c r="AR329" s="196"/>
      <c r="AS329" s="196"/>
      <c r="AT329" s="196"/>
      <c r="AU329" s="196"/>
      <c r="AV329" s="196"/>
      <c r="AW329" s="196"/>
      <c r="AX329" s="196"/>
      <c r="AY329" s="196"/>
      <c r="AZ329" s="196"/>
      <c r="BA329" s="196"/>
      <c r="BB329" s="196"/>
      <c r="BC329" s="196"/>
      <c r="BD329" s="196"/>
      <c r="BE329" s="196"/>
      <c r="BF329" s="196"/>
      <c r="BG329" s="196"/>
      <c r="BH329" s="196"/>
      <c r="BI329" s="196"/>
    </row>
    <row r="330" spans="7:61" ht="12.75">
      <c r="G330" s="196"/>
      <c r="H330" s="196"/>
      <c r="AA330" s="196"/>
      <c r="AB330" s="196"/>
      <c r="AC330" s="196"/>
      <c r="AD330" s="196"/>
      <c r="AE330" s="196"/>
      <c r="AF330" s="196"/>
      <c r="AG330" s="196"/>
      <c r="AH330" s="196"/>
      <c r="AI330" s="196"/>
      <c r="AJ330" s="196"/>
      <c r="AK330" s="196"/>
      <c r="AL330" s="196"/>
      <c r="AM330" s="196"/>
      <c r="AN330" s="196"/>
      <c r="AO330" s="196"/>
      <c r="AP330" s="196"/>
      <c r="AQ330" s="196"/>
      <c r="AR330" s="196"/>
      <c r="AS330" s="196"/>
      <c r="AT330" s="196"/>
      <c r="AU330" s="196"/>
      <c r="AV330" s="196"/>
      <c r="AW330" s="196"/>
      <c r="AX330" s="196"/>
      <c r="AY330" s="196"/>
      <c r="AZ330" s="196"/>
      <c r="BA330" s="196"/>
      <c r="BB330" s="196"/>
      <c r="BC330" s="196"/>
      <c r="BD330" s="196"/>
      <c r="BE330" s="196"/>
      <c r="BF330" s="196"/>
      <c r="BG330" s="196"/>
      <c r="BH330" s="196"/>
      <c r="BI330" s="196"/>
    </row>
    <row r="331" spans="7:61" ht="12.75">
      <c r="G331" s="196"/>
      <c r="H331" s="196"/>
      <c r="AA331" s="196"/>
      <c r="AB331" s="196"/>
      <c r="AC331" s="196"/>
      <c r="AD331" s="196"/>
      <c r="AE331" s="196"/>
      <c r="AF331" s="196"/>
      <c r="AG331" s="196"/>
      <c r="AH331" s="196"/>
      <c r="AI331" s="196"/>
      <c r="AJ331" s="196"/>
      <c r="AK331" s="196"/>
      <c r="AL331" s="196"/>
      <c r="AM331" s="196"/>
      <c r="AN331" s="196"/>
      <c r="AO331" s="196"/>
      <c r="AP331" s="196"/>
      <c r="AQ331" s="196"/>
      <c r="AR331" s="196"/>
      <c r="AS331" s="196"/>
      <c r="AT331" s="196"/>
      <c r="AU331" s="196"/>
      <c r="AV331" s="196"/>
      <c r="AW331" s="196"/>
      <c r="AX331" s="196"/>
      <c r="AY331" s="196"/>
      <c r="AZ331" s="196"/>
      <c r="BA331" s="196"/>
      <c r="BB331" s="196"/>
      <c r="BC331" s="196"/>
      <c r="BD331" s="196"/>
      <c r="BE331" s="196"/>
      <c r="BF331" s="196"/>
      <c r="BG331" s="196"/>
      <c r="BH331" s="196"/>
      <c r="BI331" s="196"/>
    </row>
    <row r="332" spans="7:61" ht="12.75">
      <c r="G332" s="196"/>
      <c r="H332" s="196"/>
      <c r="AA332" s="196"/>
      <c r="AB332" s="196"/>
      <c r="AC332" s="196"/>
      <c r="AD332" s="196"/>
      <c r="AE332" s="196"/>
      <c r="AF332" s="196"/>
      <c r="AG332" s="196"/>
      <c r="AH332" s="196"/>
      <c r="AI332" s="196"/>
      <c r="AJ332" s="196"/>
      <c r="AK332" s="196"/>
      <c r="AL332" s="196"/>
      <c r="AM332" s="196"/>
      <c r="AN332" s="196"/>
      <c r="AO332" s="196"/>
      <c r="AP332" s="196"/>
      <c r="AQ332" s="196"/>
      <c r="AR332" s="196"/>
      <c r="AS332" s="196"/>
      <c r="AT332" s="196"/>
      <c r="AU332" s="196"/>
      <c r="AV332" s="196"/>
      <c r="AW332" s="196"/>
      <c r="AX332" s="196"/>
      <c r="AY332" s="196"/>
      <c r="AZ332" s="196"/>
      <c r="BA332" s="196"/>
      <c r="BB332" s="196"/>
      <c r="BC332" s="196"/>
      <c r="BD332" s="196"/>
      <c r="BE332" s="196"/>
      <c r="BF332" s="196"/>
      <c r="BG332" s="196"/>
      <c r="BH332" s="196"/>
      <c r="BI332" s="196"/>
    </row>
    <row r="333" spans="7:61" ht="12.75">
      <c r="G333" s="196"/>
      <c r="H333" s="196"/>
      <c r="AA333" s="196"/>
      <c r="AB333" s="196"/>
      <c r="AC333" s="196"/>
      <c r="AD333" s="196"/>
      <c r="AE333" s="196"/>
      <c r="AF333" s="196"/>
      <c r="AG333" s="196"/>
      <c r="AH333" s="196"/>
      <c r="AI333" s="196"/>
      <c r="AJ333" s="196"/>
      <c r="AK333" s="196"/>
      <c r="AL333" s="196"/>
      <c r="AM333" s="196"/>
      <c r="AN333" s="196"/>
      <c r="AO333" s="196"/>
      <c r="AP333" s="196"/>
      <c r="AQ333" s="196"/>
      <c r="AR333" s="196"/>
      <c r="AS333" s="196"/>
      <c r="AT333" s="196"/>
      <c r="AU333" s="196"/>
      <c r="AV333" s="196"/>
      <c r="AW333" s="196"/>
      <c r="AX333" s="196"/>
      <c r="AY333" s="196"/>
      <c r="AZ333" s="196"/>
      <c r="BA333" s="196"/>
      <c r="BB333" s="196"/>
      <c r="BC333" s="196"/>
      <c r="BD333" s="196"/>
      <c r="BE333" s="196"/>
      <c r="BF333" s="196"/>
      <c r="BG333" s="196"/>
      <c r="BH333" s="196"/>
      <c r="BI333" s="196"/>
    </row>
    <row r="334" spans="7:61" ht="12.75">
      <c r="G334" s="196"/>
      <c r="H334" s="196"/>
      <c r="AA334" s="196"/>
      <c r="AB334" s="196"/>
      <c r="AC334" s="196"/>
      <c r="AD334" s="196"/>
      <c r="AE334" s="196"/>
      <c r="AF334" s="196"/>
      <c r="AG334" s="196"/>
      <c r="AH334" s="196"/>
      <c r="AI334" s="196"/>
      <c r="AJ334" s="196"/>
      <c r="AK334" s="196"/>
      <c r="AL334" s="196"/>
      <c r="AM334" s="196"/>
      <c r="AN334" s="196"/>
      <c r="AO334" s="196"/>
      <c r="AP334" s="196"/>
      <c r="AQ334" s="196"/>
      <c r="AR334" s="196"/>
      <c r="AS334" s="196"/>
      <c r="AT334" s="196"/>
      <c r="AU334" s="196"/>
      <c r="AV334" s="196"/>
      <c r="AW334" s="196"/>
      <c r="AX334" s="196"/>
      <c r="AY334" s="196"/>
      <c r="AZ334" s="196"/>
      <c r="BA334" s="196"/>
      <c r="BB334" s="196"/>
      <c r="BC334" s="196"/>
      <c r="BD334" s="196"/>
      <c r="BE334" s="196"/>
      <c r="BF334" s="196"/>
      <c r="BG334" s="196"/>
      <c r="BH334" s="196"/>
      <c r="BI334" s="196"/>
    </row>
    <row r="335" spans="7:61" ht="12.75">
      <c r="G335" s="196"/>
      <c r="H335" s="196"/>
      <c r="AA335" s="196"/>
      <c r="AB335" s="196"/>
      <c r="AC335" s="196"/>
      <c r="AD335" s="196"/>
      <c r="AE335" s="196"/>
      <c r="AF335" s="196"/>
      <c r="AG335" s="196"/>
      <c r="AH335" s="196"/>
      <c r="AI335" s="196"/>
      <c r="AJ335" s="196"/>
      <c r="AK335" s="196"/>
      <c r="AL335" s="196"/>
      <c r="AM335" s="196"/>
      <c r="AN335" s="196"/>
      <c r="AO335" s="196"/>
      <c r="AP335" s="196"/>
      <c r="AQ335" s="196"/>
      <c r="AR335" s="196"/>
      <c r="AS335" s="196"/>
      <c r="AT335" s="196"/>
      <c r="AU335" s="196"/>
      <c r="AV335" s="196"/>
      <c r="AW335" s="196"/>
      <c r="AX335" s="196"/>
      <c r="AY335" s="196"/>
      <c r="AZ335" s="196"/>
      <c r="BA335" s="196"/>
      <c r="BB335" s="196"/>
      <c r="BC335" s="196"/>
      <c r="BD335" s="196"/>
      <c r="BE335" s="196"/>
      <c r="BF335" s="196"/>
      <c r="BG335" s="196"/>
      <c r="BH335" s="196"/>
      <c r="BI335" s="196"/>
    </row>
    <row r="336" spans="7:61" ht="12.75">
      <c r="G336" s="196"/>
      <c r="H336" s="196"/>
      <c r="AA336" s="196"/>
      <c r="AB336" s="196"/>
      <c r="AC336" s="196"/>
      <c r="AD336" s="196"/>
      <c r="AE336" s="196"/>
      <c r="AF336" s="196"/>
      <c r="AG336" s="196"/>
      <c r="AH336" s="196"/>
      <c r="AI336" s="196"/>
      <c r="AJ336" s="196"/>
      <c r="AK336" s="196"/>
      <c r="AL336" s="196"/>
      <c r="AM336" s="196"/>
      <c r="AN336" s="196"/>
      <c r="AO336" s="196"/>
      <c r="AP336" s="196"/>
      <c r="AQ336" s="196"/>
      <c r="AR336" s="196"/>
      <c r="AS336" s="196"/>
      <c r="AT336" s="196"/>
      <c r="AU336" s="196"/>
      <c r="AV336" s="196"/>
      <c r="AW336" s="196"/>
      <c r="AX336" s="196"/>
      <c r="AY336" s="196"/>
      <c r="AZ336" s="196"/>
      <c r="BA336" s="196"/>
      <c r="BB336" s="196"/>
      <c r="BC336" s="196"/>
      <c r="BD336" s="196"/>
      <c r="BE336" s="196"/>
      <c r="BF336" s="196"/>
      <c r="BG336" s="196"/>
      <c r="BH336" s="196"/>
      <c r="BI336" s="196"/>
    </row>
    <row r="337" spans="7:61" ht="12.75">
      <c r="G337" s="196"/>
      <c r="H337" s="196"/>
      <c r="AA337" s="196"/>
      <c r="AB337" s="196"/>
      <c r="AC337" s="196"/>
      <c r="AD337" s="196"/>
      <c r="AE337" s="196"/>
      <c r="AF337" s="196"/>
      <c r="AG337" s="196"/>
      <c r="AH337" s="196"/>
      <c r="AI337" s="196"/>
      <c r="AJ337" s="196"/>
      <c r="AK337" s="196"/>
      <c r="AL337" s="196"/>
      <c r="AM337" s="196"/>
      <c r="AN337" s="196"/>
      <c r="AO337" s="196"/>
      <c r="AP337" s="196"/>
      <c r="AQ337" s="196"/>
      <c r="AR337" s="196"/>
      <c r="AS337" s="196"/>
      <c r="AT337" s="196"/>
      <c r="AU337" s="196"/>
      <c r="AV337" s="196"/>
      <c r="AW337" s="196"/>
      <c r="AX337" s="196"/>
      <c r="AY337" s="196"/>
      <c r="AZ337" s="196"/>
      <c r="BA337" s="196"/>
      <c r="BB337" s="196"/>
      <c r="BC337" s="196"/>
      <c r="BD337" s="196"/>
      <c r="BE337" s="196"/>
      <c r="BF337" s="196"/>
      <c r="BG337" s="196"/>
      <c r="BH337" s="196"/>
      <c r="BI337" s="196"/>
    </row>
    <row r="338" spans="7:61" ht="12.75">
      <c r="G338" s="196"/>
      <c r="H338" s="196"/>
      <c r="AA338" s="196"/>
      <c r="AB338" s="196"/>
      <c r="AC338" s="196"/>
      <c r="AD338" s="196"/>
      <c r="AE338" s="196"/>
      <c r="AF338" s="196"/>
      <c r="AG338" s="196"/>
      <c r="AH338" s="196"/>
      <c r="AI338" s="196"/>
      <c r="AJ338" s="196"/>
      <c r="AK338" s="196"/>
      <c r="AL338" s="196"/>
      <c r="AM338" s="196"/>
      <c r="AN338" s="196"/>
      <c r="AO338" s="196"/>
      <c r="AP338" s="196"/>
      <c r="AQ338" s="196"/>
      <c r="AR338" s="196"/>
      <c r="AS338" s="196"/>
      <c r="AT338" s="196"/>
      <c r="AU338" s="196"/>
      <c r="AV338" s="196"/>
      <c r="AW338" s="196"/>
      <c r="AX338" s="196"/>
      <c r="AY338" s="196"/>
      <c r="AZ338" s="196"/>
      <c r="BA338" s="196"/>
      <c r="BB338" s="196"/>
      <c r="BC338" s="196"/>
      <c r="BD338" s="196"/>
      <c r="BE338" s="196"/>
      <c r="BF338" s="196"/>
      <c r="BG338" s="196"/>
      <c r="BH338" s="196"/>
      <c r="BI338" s="196"/>
    </row>
    <row r="339" spans="7:61" ht="12.75">
      <c r="G339" s="196"/>
      <c r="H339" s="196"/>
      <c r="AA339" s="196"/>
      <c r="AB339" s="196"/>
      <c r="AC339" s="196"/>
      <c r="AD339" s="196"/>
      <c r="AE339" s="196"/>
      <c r="AF339" s="196"/>
      <c r="AG339" s="196"/>
      <c r="AH339" s="196"/>
      <c r="AI339" s="196"/>
      <c r="AJ339" s="196"/>
      <c r="AK339" s="196"/>
      <c r="AL339" s="196"/>
      <c r="AM339" s="196"/>
      <c r="AN339" s="196"/>
      <c r="AO339" s="196"/>
      <c r="AP339" s="196"/>
      <c r="AQ339" s="196"/>
      <c r="AR339" s="196"/>
      <c r="AS339" s="196"/>
      <c r="AT339" s="196"/>
      <c r="AU339" s="196"/>
      <c r="AV339" s="196"/>
      <c r="AW339" s="196"/>
      <c r="AX339" s="196"/>
      <c r="AY339" s="196"/>
      <c r="AZ339" s="196"/>
      <c r="BA339" s="196"/>
      <c r="BB339" s="196"/>
      <c r="BC339" s="196"/>
      <c r="BD339" s="196"/>
      <c r="BE339" s="196"/>
      <c r="BF339" s="196"/>
      <c r="BG339" s="196"/>
      <c r="BH339" s="196"/>
      <c r="BI339" s="196"/>
    </row>
    <row r="340" spans="7:61" ht="12.75">
      <c r="G340" s="196"/>
      <c r="H340" s="196"/>
      <c r="AA340" s="196"/>
      <c r="AB340" s="196"/>
      <c r="AC340" s="196"/>
      <c r="AD340" s="196"/>
      <c r="AE340" s="196"/>
      <c r="AF340" s="196"/>
      <c r="AG340" s="196"/>
      <c r="AH340" s="196"/>
      <c r="AI340" s="196"/>
      <c r="AJ340" s="196"/>
      <c r="AK340" s="196"/>
      <c r="AL340" s="196"/>
      <c r="AM340" s="196"/>
      <c r="AN340" s="196"/>
      <c r="AO340" s="196"/>
      <c r="AP340" s="196"/>
      <c r="AQ340" s="196"/>
      <c r="AR340" s="196"/>
      <c r="AS340" s="196"/>
      <c r="AT340" s="196"/>
      <c r="AU340" s="196"/>
      <c r="AV340" s="196"/>
      <c r="AW340" s="196"/>
      <c r="AX340" s="196"/>
      <c r="AY340" s="196"/>
      <c r="AZ340" s="196"/>
      <c r="BA340" s="196"/>
      <c r="BB340" s="196"/>
      <c r="BC340" s="196"/>
      <c r="BD340" s="196"/>
      <c r="BE340" s="196"/>
      <c r="BF340" s="196"/>
      <c r="BG340" s="196"/>
      <c r="BH340" s="196"/>
      <c r="BI340" s="196"/>
    </row>
    <row r="341" spans="7:61" ht="12.75">
      <c r="G341" s="196"/>
      <c r="H341" s="196"/>
      <c r="AA341" s="196"/>
      <c r="AB341" s="196"/>
      <c r="AC341" s="196"/>
      <c r="AD341" s="196"/>
      <c r="AE341" s="196"/>
      <c r="AF341" s="196"/>
      <c r="AG341" s="196"/>
      <c r="AH341" s="196"/>
      <c r="AI341" s="196"/>
      <c r="AJ341" s="196"/>
      <c r="AK341" s="196"/>
      <c r="AL341" s="196"/>
      <c r="AM341" s="196"/>
      <c r="AN341" s="196"/>
      <c r="AO341" s="196"/>
      <c r="AP341" s="196"/>
      <c r="AQ341" s="196"/>
      <c r="AR341" s="196"/>
      <c r="AS341" s="196"/>
      <c r="AT341" s="196"/>
      <c r="AU341" s="196"/>
      <c r="AV341" s="196"/>
      <c r="AW341" s="196"/>
      <c r="AX341" s="196"/>
      <c r="AY341" s="196"/>
      <c r="AZ341" s="196"/>
      <c r="BA341" s="196"/>
      <c r="BB341" s="196"/>
      <c r="BC341" s="196"/>
      <c r="BD341" s="196"/>
      <c r="BE341" s="196"/>
      <c r="BF341" s="196"/>
      <c r="BG341" s="196"/>
      <c r="BH341" s="196"/>
      <c r="BI341" s="196"/>
    </row>
    <row r="342" spans="7:61" ht="12.75">
      <c r="G342" s="196"/>
      <c r="H342" s="196"/>
      <c r="AA342" s="196"/>
      <c r="AB342" s="196"/>
      <c r="AC342" s="196"/>
      <c r="AD342" s="196"/>
      <c r="AE342" s="196"/>
      <c r="AF342" s="196"/>
      <c r="AG342" s="196"/>
      <c r="AH342" s="196"/>
      <c r="AI342" s="196"/>
      <c r="AJ342" s="196"/>
      <c r="AK342" s="196"/>
      <c r="AL342" s="196"/>
      <c r="AM342" s="196"/>
      <c r="AN342" s="196"/>
      <c r="AO342" s="196"/>
      <c r="AP342" s="196"/>
      <c r="AQ342" s="196"/>
      <c r="AR342" s="196"/>
      <c r="AS342" s="196"/>
      <c r="AT342" s="196"/>
      <c r="AU342" s="196"/>
      <c r="AV342" s="196"/>
      <c r="AW342" s="196"/>
      <c r="AX342" s="196"/>
      <c r="AY342" s="196"/>
      <c r="AZ342" s="196"/>
      <c r="BA342" s="196"/>
      <c r="BB342" s="196"/>
      <c r="BC342" s="196"/>
      <c r="BD342" s="196"/>
      <c r="BE342" s="196"/>
      <c r="BF342" s="196"/>
      <c r="BG342" s="196"/>
      <c r="BH342" s="196"/>
      <c r="BI342" s="196"/>
    </row>
    <row r="343" spans="7:61" ht="12.75">
      <c r="G343" s="196"/>
      <c r="H343" s="196"/>
      <c r="AA343" s="196"/>
      <c r="AB343" s="196"/>
      <c r="AC343" s="196"/>
      <c r="AD343" s="196"/>
      <c r="AE343" s="196"/>
      <c r="AF343" s="196"/>
      <c r="AG343" s="196"/>
      <c r="AH343" s="196"/>
      <c r="AI343" s="196"/>
      <c r="AJ343" s="196"/>
      <c r="AK343" s="196"/>
      <c r="AL343" s="196"/>
      <c r="AM343" s="196"/>
      <c r="AN343" s="196"/>
      <c r="AO343" s="196"/>
      <c r="AP343" s="196"/>
      <c r="AQ343" s="196"/>
      <c r="AR343" s="196"/>
      <c r="AS343" s="196"/>
      <c r="AT343" s="196"/>
      <c r="AU343" s="196"/>
      <c r="AV343" s="196"/>
      <c r="AW343" s="196"/>
      <c r="AX343" s="196"/>
      <c r="AY343" s="196"/>
      <c r="AZ343" s="196"/>
      <c r="BA343" s="196"/>
      <c r="BB343" s="196"/>
      <c r="BC343" s="196"/>
      <c r="BD343" s="196"/>
      <c r="BE343" s="196"/>
      <c r="BF343" s="196"/>
      <c r="BG343" s="196"/>
      <c r="BH343" s="196"/>
      <c r="BI343" s="196"/>
    </row>
    <row r="344" spans="7:61" ht="12.75">
      <c r="G344" s="196"/>
      <c r="H344" s="196"/>
      <c r="AA344" s="196"/>
      <c r="AB344" s="196"/>
      <c r="AC344" s="196"/>
      <c r="AD344" s="196"/>
      <c r="AE344" s="196"/>
      <c r="AF344" s="196"/>
      <c r="AG344" s="196"/>
      <c r="AH344" s="196"/>
      <c r="AI344" s="196"/>
      <c r="AJ344" s="196"/>
      <c r="AK344" s="196"/>
      <c r="AL344" s="196"/>
      <c r="AM344" s="196"/>
      <c r="AN344" s="196"/>
      <c r="AO344" s="196"/>
      <c r="AP344" s="196"/>
      <c r="AQ344" s="196"/>
      <c r="AR344" s="196"/>
      <c r="AS344" s="196"/>
      <c r="AT344" s="196"/>
      <c r="AU344" s="196"/>
      <c r="AV344" s="196"/>
      <c r="AW344" s="196"/>
      <c r="AX344" s="196"/>
      <c r="AY344" s="196"/>
      <c r="AZ344" s="196"/>
      <c r="BA344" s="196"/>
      <c r="BB344" s="196"/>
      <c r="BC344" s="196"/>
      <c r="BD344" s="196"/>
      <c r="BE344" s="196"/>
      <c r="BF344" s="196"/>
      <c r="BG344" s="196"/>
      <c r="BH344" s="196"/>
      <c r="BI344" s="196"/>
    </row>
    <row r="345" spans="7:61" ht="12.75">
      <c r="G345" s="196"/>
      <c r="H345" s="196"/>
      <c r="AA345" s="196"/>
      <c r="AB345" s="196"/>
      <c r="AC345" s="196"/>
      <c r="AD345" s="196"/>
      <c r="AE345" s="196"/>
      <c r="AF345" s="196"/>
      <c r="AG345" s="196"/>
      <c r="AH345" s="196"/>
      <c r="AI345" s="196"/>
      <c r="AJ345" s="196"/>
      <c r="AK345" s="196"/>
      <c r="AL345" s="196"/>
      <c r="AM345" s="196"/>
      <c r="AN345" s="196"/>
      <c r="AO345" s="196"/>
      <c r="AP345" s="196"/>
      <c r="AQ345" s="196"/>
      <c r="AR345" s="196"/>
      <c r="AS345" s="196"/>
      <c r="AT345" s="196"/>
      <c r="AU345" s="196"/>
      <c r="AV345" s="196"/>
      <c r="AW345" s="196"/>
      <c r="AX345" s="196"/>
      <c r="AY345" s="196"/>
      <c r="AZ345" s="196"/>
      <c r="BA345" s="196"/>
      <c r="BB345" s="196"/>
      <c r="BC345" s="196"/>
      <c r="BD345" s="196"/>
      <c r="BE345" s="196"/>
      <c r="BF345" s="196"/>
      <c r="BG345" s="196"/>
      <c r="BH345" s="196"/>
      <c r="BI345" s="196"/>
    </row>
    <row r="346" spans="7:61" ht="12.75">
      <c r="G346" s="196"/>
      <c r="H346" s="196"/>
      <c r="AA346" s="196"/>
      <c r="AB346" s="196"/>
      <c r="AC346" s="196"/>
      <c r="AD346" s="196"/>
      <c r="AE346" s="196"/>
      <c r="AF346" s="196"/>
      <c r="AG346" s="196"/>
      <c r="AH346" s="196"/>
      <c r="AI346" s="196"/>
      <c r="AJ346" s="196"/>
      <c r="AK346" s="196"/>
      <c r="AL346" s="196"/>
      <c r="AM346" s="196"/>
      <c r="AN346" s="196"/>
      <c r="AO346" s="196"/>
      <c r="AP346" s="196"/>
      <c r="AQ346" s="196"/>
      <c r="AR346" s="196"/>
      <c r="AS346" s="196"/>
      <c r="AT346" s="196"/>
      <c r="AU346" s="196"/>
      <c r="AV346" s="196"/>
      <c r="AW346" s="196"/>
      <c r="AX346" s="196"/>
      <c r="AY346" s="196"/>
      <c r="AZ346" s="196"/>
      <c r="BA346" s="196"/>
      <c r="BB346" s="196"/>
      <c r="BC346" s="196"/>
      <c r="BD346" s="196"/>
      <c r="BE346" s="196"/>
      <c r="BF346" s="196"/>
      <c r="BG346" s="196"/>
      <c r="BH346" s="196"/>
      <c r="BI346" s="196"/>
    </row>
    <row r="347" spans="7:61" ht="12.75">
      <c r="G347" s="196"/>
      <c r="H347" s="196"/>
      <c r="AA347" s="196"/>
      <c r="AB347" s="196"/>
      <c r="AC347" s="196"/>
      <c r="AD347" s="196"/>
      <c r="AE347" s="196"/>
      <c r="AF347" s="196"/>
      <c r="AG347" s="196"/>
      <c r="AH347" s="196"/>
      <c r="AI347" s="196"/>
      <c r="AJ347" s="196"/>
      <c r="AK347" s="196"/>
      <c r="AL347" s="196"/>
      <c r="AM347" s="196"/>
      <c r="AN347" s="196"/>
      <c r="AO347" s="196"/>
      <c r="AP347" s="196"/>
      <c r="AQ347" s="196"/>
      <c r="AR347" s="196"/>
      <c r="AS347" s="196"/>
      <c r="AT347" s="196"/>
      <c r="AU347" s="196"/>
      <c r="AV347" s="196"/>
      <c r="AW347" s="196"/>
      <c r="AX347" s="196"/>
      <c r="AY347" s="196"/>
      <c r="AZ347" s="196"/>
      <c r="BA347" s="196"/>
      <c r="BB347" s="196"/>
      <c r="BC347" s="196"/>
      <c r="BD347" s="196"/>
      <c r="BE347" s="196"/>
      <c r="BF347" s="196"/>
      <c r="BG347" s="196"/>
      <c r="BH347" s="196"/>
      <c r="BI347" s="196"/>
    </row>
    <row r="348" spans="7:61" ht="12.75">
      <c r="G348" s="196"/>
      <c r="H348" s="196"/>
      <c r="AA348" s="196"/>
      <c r="AB348" s="196"/>
      <c r="AC348" s="196"/>
      <c r="AD348" s="196"/>
      <c r="AE348" s="196"/>
      <c r="AF348" s="196"/>
      <c r="AG348" s="196"/>
      <c r="AH348" s="196"/>
      <c r="AI348" s="196"/>
      <c r="AJ348" s="196"/>
      <c r="AK348" s="196"/>
      <c r="AL348" s="196"/>
      <c r="AM348" s="196"/>
      <c r="AN348" s="196"/>
      <c r="AO348" s="196"/>
      <c r="AP348" s="196"/>
      <c r="AQ348" s="196"/>
      <c r="AR348" s="196"/>
      <c r="AS348" s="196"/>
      <c r="AT348" s="196"/>
      <c r="AU348" s="196"/>
      <c r="AV348" s="196"/>
      <c r="AW348" s="196"/>
      <c r="AX348" s="196"/>
      <c r="AY348" s="196"/>
      <c r="AZ348" s="196"/>
      <c r="BA348" s="196"/>
      <c r="BB348" s="196"/>
      <c r="BC348" s="196"/>
      <c r="BD348" s="196"/>
      <c r="BE348" s="196"/>
      <c r="BF348" s="196"/>
      <c r="BG348" s="196"/>
      <c r="BH348" s="196"/>
      <c r="BI348" s="196"/>
    </row>
    <row r="349" spans="7:61" ht="12.75">
      <c r="G349" s="196"/>
      <c r="H349" s="196"/>
      <c r="AA349" s="196"/>
      <c r="AB349" s="196"/>
      <c r="AC349" s="196"/>
      <c r="AD349" s="196"/>
      <c r="AE349" s="196"/>
      <c r="AF349" s="196"/>
      <c r="AG349" s="196"/>
      <c r="AH349" s="196"/>
      <c r="AI349" s="196"/>
      <c r="AJ349" s="196"/>
      <c r="AK349" s="196"/>
      <c r="AL349" s="196"/>
      <c r="AM349" s="196"/>
      <c r="AN349" s="196"/>
      <c r="AO349" s="196"/>
      <c r="AP349" s="196"/>
      <c r="AQ349" s="196"/>
      <c r="AR349" s="196"/>
      <c r="AS349" s="196"/>
      <c r="AT349" s="196"/>
      <c r="AU349" s="196"/>
      <c r="AV349" s="196"/>
      <c r="AW349" s="196"/>
      <c r="AX349" s="196"/>
      <c r="AY349" s="196"/>
      <c r="AZ349" s="196"/>
      <c r="BA349" s="196"/>
      <c r="BB349" s="196"/>
      <c r="BC349" s="196"/>
      <c r="BD349" s="196"/>
      <c r="BE349" s="196"/>
      <c r="BF349" s="196"/>
      <c r="BG349" s="196"/>
      <c r="BH349" s="196"/>
      <c r="BI349" s="196"/>
    </row>
    <row r="350" spans="7:61" ht="12.75">
      <c r="G350" s="196"/>
      <c r="H350" s="196"/>
      <c r="AA350" s="196"/>
      <c r="AB350" s="196"/>
      <c r="AC350" s="196"/>
      <c r="AD350" s="196"/>
      <c r="AE350" s="196"/>
      <c r="AF350" s="196"/>
      <c r="AG350" s="196"/>
      <c r="AH350" s="196"/>
      <c r="AI350" s="196"/>
      <c r="AJ350" s="196"/>
      <c r="AK350" s="196"/>
      <c r="AL350" s="196"/>
      <c r="AM350" s="196"/>
      <c r="AN350" s="196"/>
      <c r="AO350" s="196"/>
      <c r="AP350" s="196"/>
      <c r="AQ350" s="196"/>
      <c r="AR350" s="196"/>
      <c r="AS350" s="196"/>
      <c r="AT350" s="196"/>
      <c r="AU350" s="196"/>
      <c r="AV350" s="196"/>
      <c r="AW350" s="196"/>
      <c r="AX350" s="196"/>
      <c r="AY350" s="196"/>
      <c r="AZ350" s="196"/>
      <c r="BA350" s="196"/>
      <c r="BB350" s="196"/>
      <c r="BC350" s="196"/>
      <c r="BD350" s="196"/>
      <c r="BE350" s="196"/>
      <c r="BF350" s="196"/>
      <c r="BG350" s="196"/>
      <c r="BH350" s="196"/>
      <c r="BI350" s="196"/>
    </row>
    <row r="351" spans="7:61" ht="12.75">
      <c r="G351" s="196"/>
      <c r="H351" s="196"/>
      <c r="AA351" s="196"/>
      <c r="AB351" s="196"/>
      <c r="AC351" s="196"/>
      <c r="AD351" s="196"/>
      <c r="AE351" s="196"/>
      <c r="AF351" s="196"/>
      <c r="AG351" s="196"/>
      <c r="AH351" s="196"/>
      <c r="AI351" s="196"/>
      <c r="AJ351" s="196"/>
      <c r="AK351" s="196"/>
      <c r="AL351" s="196"/>
      <c r="AM351" s="196"/>
      <c r="AN351" s="196"/>
      <c r="AO351" s="196"/>
      <c r="AP351" s="196"/>
      <c r="AQ351" s="196"/>
      <c r="AR351" s="196"/>
      <c r="AS351" s="196"/>
      <c r="AT351" s="196"/>
      <c r="AU351" s="196"/>
      <c r="AV351" s="196"/>
      <c r="AW351" s="196"/>
      <c r="AX351" s="196"/>
      <c r="AY351" s="196"/>
      <c r="AZ351" s="196"/>
      <c r="BA351" s="196"/>
      <c r="BB351" s="196"/>
      <c r="BC351" s="196"/>
      <c r="BD351" s="196"/>
      <c r="BE351" s="196"/>
      <c r="BF351" s="196"/>
      <c r="BG351" s="196"/>
      <c r="BH351" s="196"/>
      <c r="BI351" s="196"/>
    </row>
    <row r="352" spans="7:61" ht="12.75">
      <c r="G352" s="196"/>
      <c r="H352" s="196"/>
      <c r="AA352" s="196"/>
      <c r="AB352" s="196"/>
      <c r="AC352" s="196"/>
      <c r="AD352" s="196"/>
      <c r="AE352" s="196"/>
      <c r="AF352" s="196"/>
      <c r="AG352" s="196"/>
      <c r="AH352" s="196"/>
      <c r="AI352" s="196"/>
      <c r="AJ352" s="196"/>
      <c r="AK352" s="196"/>
      <c r="AL352" s="196"/>
      <c r="AM352" s="196"/>
      <c r="AN352" s="196"/>
      <c r="AO352" s="196"/>
      <c r="AP352" s="196"/>
      <c r="AQ352" s="196"/>
      <c r="AR352" s="196"/>
      <c r="AS352" s="196"/>
      <c r="AT352" s="196"/>
      <c r="AU352" s="196"/>
      <c r="AV352" s="196"/>
      <c r="AW352" s="196"/>
      <c r="AX352" s="196"/>
      <c r="AY352" s="196"/>
      <c r="AZ352" s="196"/>
      <c r="BA352" s="196"/>
      <c r="BB352" s="196"/>
      <c r="BC352" s="196"/>
      <c r="BD352" s="196"/>
      <c r="BE352" s="196"/>
      <c r="BF352" s="196"/>
      <c r="BG352" s="196"/>
      <c r="BH352" s="196"/>
      <c r="BI352" s="196"/>
    </row>
    <row r="353" spans="7:61" ht="12.75">
      <c r="G353" s="196"/>
      <c r="H353" s="196"/>
      <c r="AA353" s="196"/>
      <c r="AB353" s="196"/>
      <c r="AC353" s="196"/>
      <c r="AD353" s="196"/>
      <c r="AE353" s="196"/>
      <c r="AF353" s="196"/>
      <c r="AG353" s="196"/>
      <c r="AH353" s="196"/>
      <c r="AI353" s="196"/>
      <c r="AJ353" s="196"/>
      <c r="AK353" s="196"/>
      <c r="AL353" s="196"/>
      <c r="AM353" s="196"/>
      <c r="AN353" s="196"/>
      <c r="AO353" s="196"/>
      <c r="AP353" s="196"/>
      <c r="AQ353" s="196"/>
      <c r="AR353" s="196"/>
      <c r="AS353" s="196"/>
      <c r="AT353" s="196"/>
      <c r="AU353" s="196"/>
      <c r="AV353" s="196"/>
      <c r="AW353" s="196"/>
      <c r="AX353" s="196"/>
      <c r="AY353" s="196"/>
      <c r="AZ353" s="196"/>
      <c r="BA353" s="196"/>
      <c r="BB353" s="196"/>
      <c r="BC353" s="196"/>
      <c r="BD353" s="196"/>
      <c r="BE353" s="196"/>
      <c r="BF353" s="196"/>
      <c r="BG353" s="196"/>
      <c r="BH353" s="196"/>
      <c r="BI353" s="196"/>
    </row>
    <row r="354" spans="7:61" ht="12.75">
      <c r="G354" s="196"/>
      <c r="H354" s="196"/>
      <c r="AA354" s="196"/>
      <c r="AB354" s="196"/>
      <c r="AC354" s="196"/>
      <c r="AD354" s="196"/>
      <c r="AE354" s="196"/>
      <c r="AF354" s="196"/>
      <c r="AG354" s="196"/>
      <c r="AH354" s="196"/>
      <c r="AI354" s="196"/>
      <c r="AJ354" s="196"/>
      <c r="AK354" s="196"/>
      <c r="AL354" s="196"/>
      <c r="AM354" s="196"/>
      <c r="AN354" s="196"/>
      <c r="AO354" s="196"/>
      <c r="AP354" s="196"/>
      <c r="AQ354" s="196"/>
      <c r="AR354" s="196"/>
      <c r="AS354" s="196"/>
      <c r="AT354" s="196"/>
      <c r="AU354" s="196"/>
      <c r="AV354" s="196"/>
      <c r="AW354" s="196"/>
      <c r="AX354" s="196"/>
      <c r="AY354" s="196"/>
      <c r="AZ354" s="196"/>
      <c r="BA354" s="196"/>
      <c r="BB354" s="196"/>
      <c r="BC354" s="196"/>
      <c r="BD354" s="196"/>
      <c r="BE354" s="196"/>
      <c r="BF354" s="196"/>
      <c r="BG354" s="196"/>
      <c r="BH354" s="196"/>
      <c r="BI354" s="196"/>
    </row>
    <row r="355" spans="7:61" ht="12.75">
      <c r="G355" s="196"/>
      <c r="H355" s="196"/>
      <c r="AA355" s="196"/>
      <c r="AB355" s="196"/>
      <c r="AC355" s="196"/>
      <c r="AD355" s="196"/>
      <c r="AE355" s="196"/>
      <c r="AF355" s="196"/>
      <c r="AG355" s="196"/>
      <c r="AH355" s="196"/>
      <c r="AI355" s="196"/>
      <c r="AJ355" s="196"/>
      <c r="AK355" s="196"/>
      <c r="AL355" s="196"/>
      <c r="AM355" s="196"/>
      <c r="AN355" s="196"/>
      <c r="AO355" s="196"/>
      <c r="AP355" s="196"/>
      <c r="AQ355" s="196"/>
      <c r="AR355" s="196"/>
      <c r="AS355" s="196"/>
      <c r="AT355" s="196"/>
      <c r="AU355" s="196"/>
      <c r="AV355" s="196"/>
      <c r="AW355" s="196"/>
      <c r="AX355" s="196"/>
      <c r="AY355" s="196"/>
      <c r="AZ355" s="196"/>
      <c r="BA355" s="196"/>
      <c r="BB355" s="196"/>
      <c r="BC355" s="196"/>
      <c r="BD355" s="196"/>
      <c r="BE355" s="196"/>
      <c r="BF355" s="196"/>
      <c r="BG355" s="196"/>
      <c r="BH355" s="196"/>
      <c r="BI355" s="196"/>
    </row>
    <row r="356" spans="7:61" ht="12.75">
      <c r="G356" s="196"/>
      <c r="H356" s="196"/>
      <c r="AA356" s="196"/>
      <c r="AB356" s="196"/>
      <c r="AC356" s="196"/>
      <c r="AD356" s="196"/>
      <c r="AE356" s="196"/>
      <c r="AF356" s="196"/>
      <c r="AG356" s="196"/>
      <c r="AH356" s="196"/>
      <c r="AI356" s="196"/>
      <c r="AJ356" s="196"/>
      <c r="AK356" s="196"/>
      <c r="AL356" s="196"/>
      <c r="AM356" s="196"/>
      <c r="AN356" s="196"/>
      <c r="AO356" s="196"/>
      <c r="AP356" s="196"/>
      <c r="AQ356" s="196"/>
      <c r="AR356" s="196"/>
      <c r="AS356" s="196"/>
      <c r="AT356" s="196"/>
      <c r="AU356" s="196"/>
      <c r="AV356" s="196"/>
      <c r="AW356" s="196"/>
      <c r="AX356" s="196"/>
      <c r="AY356" s="196"/>
      <c r="AZ356" s="196"/>
      <c r="BA356" s="196"/>
      <c r="BB356" s="196"/>
      <c r="BC356" s="196"/>
      <c r="BD356" s="196"/>
      <c r="BE356" s="196"/>
      <c r="BF356" s="196"/>
      <c r="BG356" s="196"/>
      <c r="BH356" s="196"/>
      <c r="BI356" s="196"/>
    </row>
    <row r="357" spans="7:61" ht="12.75">
      <c r="G357" s="196"/>
      <c r="H357" s="196"/>
      <c r="AA357" s="196"/>
      <c r="AB357" s="196"/>
      <c r="AC357" s="196"/>
      <c r="AD357" s="196"/>
      <c r="AE357" s="196"/>
      <c r="AF357" s="196"/>
      <c r="AG357" s="196"/>
      <c r="AH357" s="196"/>
      <c r="AI357" s="196"/>
      <c r="AJ357" s="196"/>
      <c r="AK357" s="196"/>
      <c r="AL357" s="196"/>
      <c r="AM357" s="196"/>
      <c r="AN357" s="196"/>
      <c r="AO357" s="196"/>
      <c r="AP357" s="196"/>
      <c r="AQ357" s="196"/>
      <c r="AR357" s="196"/>
      <c r="AS357" s="196"/>
      <c r="AT357" s="196"/>
      <c r="AU357" s="196"/>
      <c r="AV357" s="196"/>
      <c r="AW357" s="196"/>
      <c r="AX357" s="196"/>
      <c r="AY357" s="196"/>
      <c r="AZ357" s="196"/>
      <c r="BA357" s="196"/>
      <c r="BB357" s="196"/>
      <c r="BC357" s="196"/>
      <c r="BD357" s="196"/>
      <c r="BE357" s="196"/>
      <c r="BF357" s="196"/>
      <c r="BG357" s="196"/>
      <c r="BH357" s="196"/>
      <c r="BI357" s="196"/>
    </row>
    <row r="358" spans="7:61" ht="12.75">
      <c r="G358" s="196"/>
      <c r="H358" s="196"/>
      <c r="AA358" s="196"/>
      <c r="AB358" s="196"/>
      <c r="AC358" s="196"/>
      <c r="AD358" s="196"/>
      <c r="AE358" s="196"/>
      <c r="AF358" s="196"/>
      <c r="AG358" s="196"/>
      <c r="AH358" s="196"/>
      <c r="AI358" s="196"/>
      <c r="AJ358" s="196"/>
      <c r="AK358" s="196"/>
      <c r="AL358" s="196"/>
      <c r="AM358" s="196"/>
      <c r="AN358" s="196"/>
      <c r="AO358" s="196"/>
      <c r="AP358" s="196"/>
      <c r="AQ358" s="196"/>
      <c r="AR358" s="196"/>
      <c r="AS358" s="196"/>
      <c r="AT358" s="196"/>
      <c r="AU358" s="196"/>
      <c r="AV358" s="196"/>
      <c r="AW358" s="196"/>
      <c r="AX358" s="196"/>
      <c r="AY358" s="196"/>
      <c r="AZ358" s="196"/>
      <c r="BA358" s="196"/>
      <c r="BB358" s="196"/>
      <c r="BC358" s="196"/>
      <c r="BD358" s="196"/>
      <c r="BE358" s="196"/>
      <c r="BF358" s="196"/>
      <c r="BG358" s="196"/>
      <c r="BH358" s="196"/>
      <c r="BI358" s="196"/>
    </row>
    <row r="359" spans="7:61" ht="12.75">
      <c r="G359" s="196"/>
      <c r="H359" s="196"/>
      <c r="AA359" s="196"/>
      <c r="AB359" s="196"/>
      <c r="AC359" s="196"/>
      <c r="AD359" s="196"/>
      <c r="AE359" s="196"/>
      <c r="AF359" s="196"/>
      <c r="AG359" s="196"/>
      <c r="AH359" s="196"/>
      <c r="AI359" s="196"/>
      <c r="AJ359" s="196"/>
      <c r="AK359" s="196"/>
      <c r="AL359" s="196"/>
      <c r="AM359" s="196"/>
      <c r="AN359" s="196"/>
      <c r="AO359" s="196"/>
      <c r="AP359" s="196"/>
      <c r="AQ359" s="196"/>
      <c r="AR359" s="196"/>
      <c r="AS359" s="196"/>
      <c r="AT359" s="196"/>
      <c r="AU359" s="196"/>
      <c r="AV359" s="196"/>
      <c r="AW359" s="196"/>
      <c r="AX359" s="196"/>
      <c r="AY359" s="196"/>
      <c r="AZ359" s="196"/>
      <c r="BA359" s="196"/>
      <c r="BB359" s="196"/>
      <c r="BC359" s="196"/>
      <c r="BD359" s="196"/>
      <c r="BE359" s="196"/>
      <c r="BF359" s="196"/>
      <c r="BG359" s="196"/>
      <c r="BH359" s="196"/>
      <c r="BI359" s="196"/>
    </row>
    <row r="360" spans="7:61" ht="12.75">
      <c r="G360" s="196"/>
      <c r="H360" s="196"/>
      <c r="AA360" s="196"/>
      <c r="AB360" s="196"/>
      <c r="AC360" s="196"/>
      <c r="AD360" s="196"/>
      <c r="AE360" s="196"/>
      <c r="AF360" s="196"/>
      <c r="AG360" s="196"/>
      <c r="AH360" s="196"/>
      <c r="AI360" s="196"/>
      <c r="AJ360" s="196"/>
      <c r="AK360" s="196"/>
      <c r="AL360" s="196"/>
      <c r="AM360" s="196"/>
      <c r="AN360" s="196"/>
      <c r="AO360" s="196"/>
      <c r="AP360" s="196"/>
      <c r="AQ360" s="196"/>
      <c r="AR360" s="196"/>
      <c r="AS360" s="196"/>
      <c r="AT360" s="196"/>
      <c r="AU360" s="196"/>
      <c r="AV360" s="196"/>
      <c r="AW360" s="196"/>
      <c r="AX360" s="196"/>
      <c r="AY360" s="196"/>
      <c r="AZ360" s="196"/>
      <c r="BA360" s="196"/>
      <c r="BB360" s="196"/>
      <c r="BC360" s="196"/>
      <c r="BD360" s="196"/>
      <c r="BE360" s="196"/>
      <c r="BF360" s="196"/>
      <c r="BG360" s="196"/>
      <c r="BH360" s="196"/>
      <c r="BI360" s="196"/>
    </row>
    <row r="361" spans="7:61" ht="12.75">
      <c r="G361" s="196"/>
      <c r="H361" s="196"/>
      <c r="AA361" s="196"/>
      <c r="AB361" s="196"/>
      <c r="AC361" s="196"/>
      <c r="AD361" s="196"/>
      <c r="AE361" s="196"/>
      <c r="AF361" s="196"/>
      <c r="AG361" s="196"/>
      <c r="AH361" s="196"/>
      <c r="AI361" s="196"/>
      <c r="AJ361" s="196"/>
      <c r="AK361" s="196"/>
      <c r="AL361" s="196"/>
      <c r="AM361" s="196"/>
      <c r="AN361" s="196"/>
      <c r="AO361" s="196"/>
      <c r="AP361" s="196"/>
      <c r="AQ361" s="196"/>
      <c r="AR361" s="196"/>
      <c r="AS361" s="196"/>
      <c r="AT361" s="196"/>
      <c r="AU361" s="196"/>
      <c r="AV361" s="196"/>
      <c r="AW361" s="196"/>
      <c r="AX361" s="196"/>
      <c r="AY361" s="196"/>
      <c r="AZ361" s="196"/>
      <c r="BA361" s="196"/>
      <c r="BB361" s="196"/>
      <c r="BC361" s="196"/>
      <c r="BD361" s="196"/>
      <c r="BE361" s="196"/>
      <c r="BF361" s="196"/>
      <c r="BG361" s="196"/>
      <c r="BH361" s="196"/>
      <c r="BI361" s="196"/>
    </row>
    <row r="362" spans="7:61" ht="12.75">
      <c r="G362" s="196"/>
      <c r="H362" s="196"/>
      <c r="AA362" s="196"/>
      <c r="AB362" s="196"/>
      <c r="AC362" s="196"/>
      <c r="AD362" s="196"/>
      <c r="AE362" s="196"/>
      <c r="AF362" s="196"/>
      <c r="AG362" s="196"/>
      <c r="AH362" s="196"/>
      <c r="AI362" s="196"/>
      <c r="AJ362" s="196"/>
      <c r="AK362" s="196"/>
      <c r="AL362" s="196"/>
      <c r="AM362" s="196"/>
      <c r="AN362" s="196"/>
      <c r="AO362" s="196"/>
      <c r="AP362" s="196"/>
      <c r="AQ362" s="196"/>
      <c r="AR362" s="196"/>
      <c r="AS362" s="196"/>
      <c r="AT362" s="196"/>
      <c r="AU362" s="196"/>
      <c r="AV362" s="196"/>
      <c r="AW362" s="196"/>
      <c r="AX362" s="196"/>
      <c r="AY362" s="196"/>
      <c r="AZ362" s="196"/>
      <c r="BA362" s="196"/>
      <c r="BB362" s="196"/>
      <c r="BC362" s="196"/>
      <c r="BD362" s="196"/>
      <c r="BE362" s="196"/>
      <c r="BF362" s="196"/>
      <c r="BG362" s="196"/>
      <c r="BH362" s="196"/>
      <c r="BI362" s="196"/>
    </row>
    <row r="363" spans="7:61" ht="12.75">
      <c r="G363" s="196"/>
      <c r="H363" s="196"/>
      <c r="AA363" s="196"/>
      <c r="AB363" s="196"/>
      <c r="AC363" s="196"/>
      <c r="AD363" s="196"/>
      <c r="AE363" s="196"/>
      <c r="AF363" s="196"/>
      <c r="AG363" s="196"/>
      <c r="AH363" s="196"/>
      <c r="AI363" s="196"/>
      <c r="AJ363" s="196"/>
      <c r="AK363" s="196"/>
      <c r="AL363" s="196"/>
      <c r="AM363" s="196"/>
      <c r="AN363" s="196"/>
      <c r="AO363" s="196"/>
      <c r="AP363" s="196"/>
      <c r="AQ363" s="196"/>
      <c r="AR363" s="196"/>
      <c r="AS363" s="196"/>
      <c r="AT363" s="196"/>
      <c r="AU363" s="196"/>
      <c r="AV363" s="196"/>
      <c r="AW363" s="196"/>
      <c r="AX363" s="196"/>
      <c r="AY363" s="196"/>
      <c r="AZ363" s="196"/>
      <c r="BA363" s="196"/>
      <c r="BB363" s="196"/>
      <c r="BC363" s="196"/>
      <c r="BD363" s="196"/>
      <c r="BE363" s="196"/>
      <c r="BF363" s="196"/>
      <c r="BG363" s="196"/>
      <c r="BH363" s="196"/>
      <c r="BI363" s="196"/>
    </row>
    <row r="364" spans="7:61" ht="12.75">
      <c r="G364" s="196"/>
      <c r="H364" s="196"/>
      <c r="AA364" s="196"/>
      <c r="AB364" s="196"/>
      <c r="AC364" s="196"/>
      <c r="AD364" s="196"/>
      <c r="AE364" s="196"/>
      <c r="AF364" s="196"/>
      <c r="AG364" s="196"/>
      <c r="AH364" s="196"/>
      <c r="AI364" s="196"/>
      <c r="AJ364" s="196"/>
      <c r="AK364" s="196"/>
      <c r="AL364" s="196"/>
      <c r="AM364" s="196"/>
      <c r="AN364" s="196"/>
      <c r="AO364" s="196"/>
      <c r="AP364" s="196"/>
      <c r="AQ364" s="196"/>
      <c r="AR364" s="196"/>
      <c r="AS364" s="196"/>
      <c r="AT364" s="196"/>
      <c r="AU364" s="196"/>
      <c r="AV364" s="196"/>
      <c r="AW364" s="196"/>
      <c r="AX364" s="196"/>
      <c r="AY364" s="196"/>
      <c r="AZ364" s="196"/>
      <c r="BA364" s="196"/>
      <c r="BB364" s="196"/>
      <c r="BC364" s="196"/>
      <c r="BD364" s="196"/>
      <c r="BE364" s="196"/>
      <c r="BF364" s="196"/>
      <c r="BG364" s="196"/>
      <c r="BH364" s="196"/>
      <c r="BI364" s="196"/>
    </row>
    <row r="365" spans="7:61" ht="12.75">
      <c r="G365" s="196"/>
      <c r="H365" s="196"/>
      <c r="AA365" s="196"/>
      <c r="AB365" s="196"/>
      <c r="AC365" s="196"/>
      <c r="AD365" s="196"/>
      <c r="AE365" s="196"/>
      <c r="AF365" s="196"/>
      <c r="AG365" s="196"/>
      <c r="AH365" s="196"/>
      <c r="AI365" s="196"/>
      <c r="AJ365" s="196"/>
      <c r="AK365" s="196"/>
      <c r="AL365" s="196"/>
      <c r="AM365" s="196"/>
      <c r="AN365" s="196"/>
      <c r="AO365" s="196"/>
      <c r="AP365" s="196"/>
      <c r="AQ365" s="196"/>
      <c r="AR365" s="196"/>
      <c r="AS365" s="196"/>
      <c r="AT365" s="196"/>
      <c r="AU365" s="196"/>
      <c r="AV365" s="196"/>
      <c r="AW365" s="196"/>
      <c r="AX365" s="196"/>
      <c r="AY365" s="196"/>
      <c r="AZ365" s="196"/>
      <c r="BA365" s="196"/>
      <c r="BB365" s="196"/>
      <c r="BC365" s="196"/>
      <c r="BD365" s="196"/>
      <c r="BE365" s="196"/>
      <c r="BF365" s="196"/>
      <c r="BG365" s="196"/>
      <c r="BH365" s="196"/>
      <c r="BI365" s="196"/>
    </row>
    <row r="366" spans="7:61" ht="12.75">
      <c r="G366" s="196"/>
      <c r="H366" s="196"/>
      <c r="AA366" s="196"/>
      <c r="AB366" s="196"/>
      <c r="AC366" s="196"/>
      <c r="AD366" s="196"/>
      <c r="AE366" s="196"/>
      <c r="AF366" s="196"/>
      <c r="AG366" s="196"/>
      <c r="AH366" s="196"/>
      <c r="AI366" s="196"/>
      <c r="AJ366" s="196"/>
      <c r="AK366" s="196"/>
      <c r="AL366" s="196"/>
      <c r="AM366" s="196"/>
      <c r="AN366" s="196"/>
      <c r="AO366" s="196"/>
      <c r="AP366" s="196"/>
      <c r="AQ366" s="196"/>
      <c r="AR366" s="196"/>
      <c r="AS366" s="196"/>
      <c r="AT366" s="196"/>
      <c r="AU366" s="196"/>
      <c r="AV366" s="196"/>
      <c r="AW366" s="196"/>
      <c r="AX366" s="196"/>
      <c r="AY366" s="196"/>
      <c r="AZ366" s="196"/>
      <c r="BA366" s="196"/>
      <c r="BB366" s="196"/>
      <c r="BC366" s="196"/>
      <c r="BD366" s="196"/>
      <c r="BE366" s="196"/>
      <c r="BF366" s="196"/>
      <c r="BG366" s="196"/>
      <c r="BH366" s="196"/>
      <c r="BI366" s="196"/>
    </row>
    <row r="367" spans="7:61" ht="12.75">
      <c r="G367" s="196"/>
      <c r="H367" s="196"/>
      <c r="AA367" s="196"/>
      <c r="AB367" s="196"/>
      <c r="AC367" s="196"/>
      <c r="AD367" s="196"/>
      <c r="AE367" s="196"/>
      <c r="AF367" s="196"/>
      <c r="AG367" s="196"/>
      <c r="AH367" s="196"/>
      <c r="AI367" s="196"/>
      <c r="AJ367" s="196"/>
      <c r="AK367" s="196"/>
      <c r="AL367" s="196"/>
      <c r="AM367" s="196"/>
      <c r="AN367" s="196"/>
      <c r="AO367" s="196"/>
      <c r="AP367" s="196"/>
      <c r="AQ367" s="196"/>
      <c r="AR367" s="196"/>
      <c r="AS367" s="196"/>
      <c r="AT367" s="196"/>
      <c r="AU367" s="196"/>
      <c r="AV367" s="196"/>
      <c r="AW367" s="196"/>
      <c r="AX367" s="196"/>
      <c r="AY367" s="196"/>
      <c r="AZ367" s="196"/>
      <c r="BA367" s="196"/>
      <c r="BB367" s="196"/>
      <c r="BC367" s="196"/>
      <c r="BD367" s="196"/>
      <c r="BE367" s="196"/>
      <c r="BF367" s="196"/>
      <c r="BG367" s="196"/>
      <c r="BH367" s="196"/>
      <c r="BI367" s="196"/>
    </row>
    <row r="368" spans="7:61" ht="12.75">
      <c r="G368" s="196"/>
      <c r="H368" s="196"/>
      <c r="AA368" s="196"/>
      <c r="AB368" s="196"/>
      <c r="AC368" s="196"/>
      <c r="AD368" s="196"/>
      <c r="AE368" s="196"/>
      <c r="AF368" s="196"/>
      <c r="AG368" s="196"/>
      <c r="AH368" s="196"/>
      <c r="AI368" s="196"/>
      <c r="AJ368" s="196"/>
      <c r="AK368" s="196"/>
      <c r="AL368" s="196"/>
      <c r="AM368" s="196"/>
      <c r="AN368" s="196"/>
      <c r="AO368" s="196"/>
      <c r="AP368" s="196"/>
      <c r="AQ368" s="196"/>
      <c r="AR368" s="196"/>
      <c r="AS368" s="196"/>
      <c r="AT368" s="196"/>
      <c r="AU368" s="196"/>
      <c r="AV368" s="196"/>
      <c r="AW368" s="196"/>
      <c r="AX368" s="196"/>
      <c r="AY368" s="196"/>
      <c r="AZ368" s="196"/>
      <c r="BA368" s="196"/>
      <c r="BB368" s="196"/>
      <c r="BC368" s="196"/>
      <c r="BD368" s="196"/>
      <c r="BE368" s="196"/>
      <c r="BF368" s="196"/>
      <c r="BG368" s="196"/>
      <c r="BH368" s="196"/>
      <c r="BI368" s="196"/>
    </row>
    <row r="369" spans="7:61" ht="12.75">
      <c r="G369" s="196"/>
      <c r="H369" s="196"/>
      <c r="AA369" s="196"/>
      <c r="AB369" s="196"/>
      <c r="AC369" s="196"/>
      <c r="AD369" s="196"/>
      <c r="AE369" s="196"/>
      <c r="AF369" s="196"/>
      <c r="AG369" s="196"/>
      <c r="AH369" s="196"/>
      <c r="AI369" s="196"/>
      <c r="AJ369" s="196"/>
      <c r="AK369" s="196"/>
      <c r="AL369" s="196"/>
      <c r="AM369" s="196"/>
      <c r="AN369" s="196"/>
      <c r="AO369" s="196"/>
      <c r="AP369" s="196"/>
      <c r="AQ369" s="196"/>
      <c r="AR369" s="196"/>
      <c r="AS369" s="196"/>
      <c r="AT369" s="196"/>
      <c r="AU369" s="196"/>
      <c r="AV369" s="196"/>
      <c r="AW369" s="196"/>
      <c r="AX369" s="196"/>
      <c r="AY369" s="196"/>
      <c r="AZ369" s="196"/>
      <c r="BA369" s="196"/>
      <c r="BB369" s="196"/>
      <c r="BC369" s="196"/>
      <c r="BD369" s="196"/>
      <c r="BE369" s="196"/>
      <c r="BF369" s="196"/>
      <c r="BG369" s="196"/>
      <c r="BH369" s="196"/>
      <c r="BI369" s="196"/>
    </row>
    <row r="370" spans="7:61" ht="12.75">
      <c r="G370" s="196"/>
      <c r="H370" s="196"/>
      <c r="AA370" s="196"/>
      <c r="AB370" s="196"/>
      <c r="AC370" s="196"/>
      <c r="AD370" s="196"/>
      <c r="AE370" s="196"/>
      <c r="AF370" s="196"/>
      <c r="AG370" s="196"/>
      <c r="AH370" s="196"/>
      <c r="AI370" s="196"/>
      <c r="AJ370" s="196"/>
      <c r="AK370" s="196"/>
      <c r="AL370" s="196"/>
      <c r="AM370" s="196"/>
      <c r="AN370" s="196"/>
      <c r="AO370" s="196"/>
      <c r="AP370" s="196"/>
      <c r="AQ370" s="196"/>
      <c r="AR370" s="196"/>
      <c r="AS370" s="196"/>
      <c r="AT370" s="196"/>
      <c r="AU370" s="196"/>
      <c r="AV370" s="196"/>
      <c r="AW370" s="196"/>
      <c r="AX370" s="196"/>
      <c r="AY370" s="196"/>
      <c r="AZ370" s="196"/>
      <c r="BA370" s="196"/>
      <c r="BB370" s="196"/>
      <c r="BC370" s="196"/>
      <c r="BD370" s="196"/>
      <c r="BE370" s="196"/>
      <c r="BF370" s="196"/>
      <c r="BG370" s="196"/>
      <c r="BH370" s="196"/>
      <c r="BI370" s="196"/>
    </row>
    <row r="371" spans="7:61" ht="12.75">
      <c r="G371" s="196"/>
      <c r="H371" s="196"/>
      <c r="AA371" s="196"/>
      <c r="AB371" s="196"/>
      <c r="AC371" s="196"/>
      <c r="AD371" s="196"/>
      <c r="AE371" s="196"/>
      <c r="AF371" s="196"/>
      <c r="AG371" s="196"/>
      <c r="AH371" s="196"/>
      <c r="AI371" s="196"/>
      <c r="AJ371" s="196"/>
      <c r="AK371" s="196"/>
      <c r="AL371" s="196"/>
      <c r="AM371" s="196"/>
      <c r="AN371" s="196"/>
      <c r="AO371" s="196"/>
      <c r="AP371" s="196"/>
      <c r="AQ371" s="196"/>
      <c r="AR371" s="196"/>
      <c r="AS371" s="196"/>
      <c r="AT371" s="196"/>
      <c r="AU371" s="196"/>
      <c r="AV371" s="196"/>
      <c r="AW371" s="196"/>
      <c r="AX371" s="196"/>
      <c r="AY371" s="196"/>
      <c r="AZ371" s="196"/>
      <c r="BA371" s="196"/>
      <c r="BB371" s="196"/>
      <c r="BC371" s="196"/>
      <c r="BD371" s="196"/>
      <c r="BE371" s="196"/>
      <c r="BF371" s="196"/>
      <c r="BG371" s="196"/>
      <c r="BH371" s="196"/>
      <c r="BI371" s="196"/>
    </row>
    <row r="372" spans="7:61" ht="12.75">
      <c r="G372" s="196"/>
      <c r="H372" s="196"/>
      <c r="AA372" s="196"/>
      <c r="AB372" s="196"/>
      <c r="AC372" s="196"/>
      <c r="AD372" s="196"/>
      <c r="AE372" s="196"/>
      <c r="AF372" s="196"/>
      <c r="AG372" s="196"/>
      <c r="AH372" s="196"/>
      <c r="AI372" s="196"/>
      <c r="AJ372" s="196"/>
      <c r="AK372" s="196"/>
      <c r="AL372" s="196"/>
      <c r="AM372" s="196"/>
      <c r="AN372" s="196"/>
      <c r="AO372" s="196"/>
      <c r="AP372" s="196"/>
      <c r="AQ372" s="196"/>
      <c r="AR372" s="196"/>
      <c r="AS372" s="196"/>
      <c r="AT372" s="196"/>
      <c r="AU372" s="196"/>
      <c r="AV372" s="196"/>
      <c r="AW372" s="196"/>
      <c r="AX372" s="196"/>
      <c r="AY372" s="196"/>
      <c r="AZ372" s="196"/>
      <c r="BA372" s="196"/>
      <c r="BB372" s="196"/>
      <c r="BC372" s="196"/>
      <c r="BD372" s="196"/>
      <c r="BE372" s="196"/>
      <c r="BF372" s="196"/>
      <c r="BG372" s="196"/>
      <c r="BH372" s="196"/>
      <c r="BI372" s="196"/>
    </row>
    <row r="373" spans="7:61" ht="12.75">
      <c r="G373" s="196"/>
      <c r="H373" s="196"/>
      <c r="AA373" s="196"/>
      <c r="AB373" s="196"/>
      <c r="AC373" s="196"/>
      <c r="AD373" s="196"/>
      <c r="AE373" s="196"/>
      <c r="AF373" s="196"/>
      <c r="AG373" s="196"/>
      <c r="AH373" s="196"/>
      <c r="AI373" s="196"/>
      <c r="AJ373" s="196"/>
      <c r="AK373" s="196"/>
      <c r="AL373" s="196"/>
      <c r="AM373" s="196"/>
      <c r="AN373" s="196"/>
      <c r="AO373" s="196"/>
      <c r="AP373" s="196"/>
      <c r="AQ373" s="196"/>
      <c r="AR373" s="196"/>
      <c r="AS373" s="196"/>
      <c r="AT373" s="196"/>
      <c r="AU373" s="196"/>
      <c r="AV373" s="196"/>
      <c r="AW373" s="196"/>
      <c r="AX373" s="196"/>
      <c r="AY373" s="196"/>
      <c r="AZ373" s="196"/>
      <c r="BA373" s="196"/>
      <c r="BB373" s="196"/>
      <c r="BC373" s="196"/>
      <c r="BD373" s="196"/>
      <c r="BE373" s="196"/>
      <c r="BF373" s="196"/>
      <c r="BG373" s="196"/>
      <c r="BH373" s="196"/>
      <c r="BI373" s="196"/>
    </row>
    <row r="374" spans="7:61" ht="12.75">
      <c r="G374" s="196"/>
      <c r="H374" s="196"/>
      <c r="AA374" s="196"/>
      <c r="AB374" s="196"/>
      <c r="AC374" s="196"/>
      <c r="AD374" s="196"/>
      <c r="AE374" s="196"/>
      <c r="AF374" s="196"/>
      <c r="AG374" s="196"/>
      <c r="AH374" s="196"/>
      <c r="AI374" s="196"/>
      <c r="AJ374" s="196"/>
      <c r="AK374" s="196"/>
      <c r="AL374" s="196"/>
      <c r="AM374" s="196"/>
      <c r="AN374" s="196"/>
      <c r="AO374" s="196"/>
      <c r="AP374" s="196"/>
      <c r="AQ374" s="196"/>
      <c r="AR374" s="196"/>
      <c r="AS374" s="196"/>
      <c r="AT374" s="196"/>
      <c r="AU374" s="196"/>
      <c r="AV374" s="196"/>
      <c r="AW374" s="196"/>
      <c r="AX374" s="196"/>
      <c r="AY374" s="196"/>
      <c r="AZ374" s="196"/>
      <c r="BA374" s="196"/>
      <c r="BB374" s="196"/>
      <c r="BC374" s="196"/>
      <c r="BD374" s="196"/>
      <c r="BE374" s="196"/>
      <c r="BF374" s="196"/>
      <c r="BG374" s="196"/>
      <c r="BH374" s="196"/>
      <c r="BI374" s="196"/>
    </row>
    <row r="375" spans="7:61" ht="12.75">
      <c r="G375" s="196"/>
      <c r="H375" s="196"/>
      <c r="AA375" s="196"/>
      <c r="AB375" s="196"/>
      <c r="AC375" s="196"/>
      <c r="AD375" s="196"/>
      <c r="AE375" s="196"/>
      <c r="AF375" s="196"/>
      <c r="AG375" s="196"/>
      <c r="AH375" s="196"/>
      <c r="AI375" s="196"/>
      <c r="AJ375" s="196"/>
      <c r="AK375" s="196"/>
      <c r="AL375" s="196"/>
      <c r="AM375" s="196"/>
      <c r="AN375" s="196"/>
      <c r="AO375" s="196"/>
      <c r="AP375" s="196"/>
      <c r="AQ375" s="196"/>
      <c r="AR375" s="196"/>
      <c r="AS375" s="196"/>
      <c r="AT375" s="196"/>
      <c r="AU375" s="196"/>
      <c r="AV375" s="196"/>
      <c r="AW375" s="196"/>
      <c r="AX375" s="196"/>
      <c r="AY375" s="196"/>
      <c r="AZ375" s="196"/>
      <c r="BA375" s="196"/>
      <c r="BB375" s="196"/>
      <c r="BC375" s="196"/>
      <c r="BD375" s="196"/>
      <c r="BE375" s="196"/>
      <c r="BF375" s="196"/>
      <c r="BG375" s="196"/>
      <c r="BH375" s="196"/>
      <c r="BI375" s="196"/>
    </row>
    <row r="376" spans="7:61" ht="12.75">
      <c r="G376" s="196"/>
      <c r="H376" s="196"/>
      <c r="AA376" s="196"/>
      <c r="AB376" s="196"/>
      <c r="AC376" s="196"/>
      <c r="AD376" s="196"/>
      <c r="AE376" s="196"/>
      <c r="AF376" s="196"/>
      <c r="AG376" s="196"/>
      <c r="AH376" s="196"/>
      <c r="AI376" s="196"/>
      <c r="AJ376" s="196"/>
      <c r="AK376" s="196"/>
      <c r="AL376" s="196"/>
      <c r="AM376" s="196"/>
      <c r="AN376" s="196"/>
      <c r="AO376" s="196"/>
      <c r="AP376" s="196"/>
      <c r="AQ376" s="196"/>
      <c r="AR376" s="196"/>
      <c r="AS376" s="196"/>
      <c r="AT376" s="196"/>
      <c r="AU376" s="196"/>
      <c r="AV376" s="196"/>
      <c r="AW376" s="196"/>
      <c r="AX376" s="196"/>
      <c r="AY376" s="196"/>
      <c r="AZ376" s="196"/>
      <c r="BA376" s="196"/>
      <c r="BB376" s="196"/>
      <c r="BC376" s="196"/>
      <c r="BD376" s="196"/>
      <c r="BE376" s="196"/>
      <c r="BF376" s="196"/>
      <c r="BG376" s="196"/>
      <c r="BH376" s="196"/>
      <c r="BI376" s="196"/>
    </row>
    <row r="377" spans="7:61" ht="12.75">
      <c r="G377" s="196"/>
      <c r="H377" s="196"/>
      <c r="AA377" s="196"/>
      <c r="AB377" s="196"/>
      <c r="AC377" s="196"/>
      <c r="AD377" s="196"/>
      <c r="AE377" s="196"/>
      <c r="AF377" s="196"/>
      <c r="AG377" s="196"/>
      <c r="AH377" s="196"/>
      <c r="AI377" s="196"/>
      <c r="AJ377" s="196"/>
      <c r="AK377" s="196"/>
      <c r="AL377" s="196"/>
      <c r="AM377" s="196"/>
      <c r="AN377" s="196"/>
      <c r="AO377" s="196"/>
      <c r="AP377" s="196"/>
      <c r="AQ377" s="196"/>
      <c r="AR377" s="196"/>
      <c r="AS377" s="196"/>
      <c r="AT377" s="196"/>
      <c r="AU377" s="196"/>
      <c r="AV377" s="196"/>
      <c r="AW377" s="196"/>
      <c r="AX377" s="196"/>
      <c r="AY377" s="196"/>
      <c r="AZ377" s="196"/>
      <c r="BA377" s="196"/>
      <c r="BB377" s="196"/>
      <c r="BC377" s="196"/>
      <c r="BD377" s="196"/>
      <c r="BE377" s="196"/>
      <c r="BF377" s="196"/>
      <c r="BG377" s="196"/>
      <c r="BH377" s="196"/>
      <c r="BI377" s="196"/>
    </row>
    <row r="378" spans="7:61" ht="12.75">
      <c r="G378" s="196"/>
      <c r="H378" s="196"/>
      <c r="AA378" s="196"/>
      <c r="AB378" s="196"/>
      <c r="AC378" s="196"/>
      <c r="AD378" s="196"/>
      <c r="AE378" s="196"/>
      <c r="AF378" s="196"/>
      <c r="AG378" s="196"/>
      <c r="AH378" s="196"/>
      <c r="AI378" s="196"/>
      <c r="AJ378" s="196"/>
      <c r="AK378" s="196"/>
      <c r="AL378" s="196"/>
      <c r="AM378" s="196"/>
      <c r="AN378" s="196"/>
      <c r="AO378" s="196"/>
      <c r="AP378" s="196"/>
      <c r="AQ378" s="196"/>
      <c r="AR378" s="196"/>
      <c r="AS378" s="196"/>
      <c r="AT378" s="196"/>
      <c r="AU378" s="196"/>
      <c r="AV378" s="196"/>
      <c r="AW378" s="196"/>
      <c r="AX378" s="196"/>
      <c r="AY378" s="196"/>
      <c r="AZ378" s="196"/>
      <c r="BA378" s="196"/>
      <c r="BB378" s="196"/>
      <c r="BC378" s="196"/>
      <c r="BD378" s="196"/>
      <c r="BE378" s="196"/>
      <c r="BF378" s="196"/>
      <c r="BG378" s="196"/>
      <c r="BH378" s="196"/>
      <c r="BI378" s="196"/>
    </row>
    <row r="379" spans="7:61" ht="12.75">
      <c r="G379" s="196"/>
      <c r="H379" s="196"/>
      <c r="AA379" s="196"/>
      <c r="AB379" s="196"/>
      <c r="AC379" s="196"/>
      <c r="AD379" s="196"/>
      <c r="AE379" s="196"/>
      <c r="AF379" s="196"/>
      <c r="AG379" s="196"/>
      <c r="AH379" s="196"/>
      <c r="AI379" s="196"/>
      <c r="AJ379" s="196"/>
      <c r="AK379" s="196"/>
      <c r="AL379" s="196"/>
      <c r="AM379" s="196"/>
      <c r="AN379" s="196"/>
      <c r="AO379" s="196"/>
      <c r="AP379" s="196"/>
      <c r="AQ379" s="196"/>
      <c r="AR379" s="196"/>
      <c r="AS379" s="196"/>
      <c r="AT379" s="196"/>
      <c r="AU379" s="196"/>
      <c r="AV379" s="196"/>
      <c r="AW379" s="196"/>
      <c r="AX379" s="196"/>
      <c r="AY379" s="196"/>
      <c r="AZ379" s="196"/>
      <c r="BA379" s="196"/>
      <c r="BB379" s="196"/>
      <c r="BC379" s="196"/>
      <c r="BD379" s="196"/>
      <c r="BE379" s="196"/>
      <c r="BF379" s="196"/>
      <c r="BG379" s="196"/>
      <c r="BH379" s="196"/>
      <c r="BI379" s="196"/>
    </row>
    <row r="380" spans="7:61" ht="12.75">
      <c r="G380" s="196"/>
      <c r="H380" s="196"/>
      <c r="AA380" s="196"/>
      <c r="AB380" s="196"/>
      <c r="AC380" s="196"/>
      <c r="AD380" s="196"/>
      <c r="AE380" s="196"/>
      <c r="AF380" s="196"/>
      <c r="AG380" s="196"/>
      <c r="AH380" s="196"/>
      <c r="AI380" s="196"/>
      <c r="AJ380" s="196"/>
      <c r="AK380" s="196"/>
      <c r="AL380" s="196"/>
      <c r="AM380" s="196"/>
      <c r="AN380" s="196"/>
      <c r="AO380" s="196"/>
      <c r="AP380" s="196"/>
      <c r="AQ380" s="196"/>
      <c r="AR380" s="196"/>
      <c r="AS380" s="196"/>
      <c r="AT380" s="196"/>
      <c r="AU380" s="196"/>
      <c r="AV380" s="196"/>
      <c r="AW380" s="196"/>
      <c r="AX380" s="196"/>
      <c r="AY380" s="196"/>
      <c r="AZ380" s="196"/>
      <c r="BA380" s="196"/>
      <c r="BB380" s="196"/>
      <c r="BC380" s="196"/>
      <c r="BD380" s="196"/>
      <c r="BE380" s="196"/>
      <c r="BF380" s="196"/>
      <c r="BG380" s="196"/>
      <c r="BH380" s="196"/>
      <c r="BI380" s="196"/>
    </row>
    <row r="381" spans="7:61" ht="12.75">
      <c r="G381" s="196"/>
      <c r="H381" s="196"/>
      <c r="AA381" s="196"/>
      <c r="AB381" s="196"/>
      <c r="AC381" s="196"/>
      <c r="AD381" s="196"/>
      <c r="AE381" s="196"/>
      <c r="AF381" s="196"/>
      <c r="AG381" s="196"/>
      <c r="AH381" s="196"/>
      <c r="AI381" s="196"/>
      <c r="AJ381" s="196"/>
      <c r="AK381" s="196"/>
      <c r="AL381" s="196"/>
      <c r="AM381" s="196"/>
      <c r="AN381" s="196"/>
      <c r="AO381" s="196"/>
      <c r="AP381" s="196"/>
      <c r="AQ381" s="196"/>
      <c r="AR381" s="196"/>
      <c r="AS381" s="196"/>
      <c r="AT381" s="196"/>
      <c r="AU381" s="196"/>
      <c r="AV381" s="196"/>
      <c r="AW381" s="196"/>
      <c r="AX381" s="196"/>
      <c r="AY381" s="196"/>
      <c r="AZ381" s="196"/>
      <c r="BA381" s="196"/>
      <c r="BB381" s="196"/>
      <c r="BC381" s="196"/>
      <c r="BD381" s="196"/>
      <c r="BE381" s="196"/>
      <c r="BF381" s="196"/>
      <c r="BG381" s="196"/>
      <c r="BH381" s="196"/>
      <c r="BI381" s="196"/>
    </row>
    <row r="382" spans="7:61" ht="12.75">
      <c r="G382" s="196"/>
      <c r="H382" s="196"/>
      <c r="AA382" s="196"/>
      <c r="AB382" s="196"/>
      <c r="AC382" s="196"/>
      <c r="AD382" s="196"/>
      <c r="AE382" s="196"/>
      <c r="AF382" s="196"/>
      <c r="AG382" s="196"/>
      <c r="AH382" s="196"/>
      <c r="AI382" s="196"/>
      <c r="AJ382" s="196"/>
      <c r="AK382" s="196"/>
      <c r="AL382" s="196"/>
      <c r="AM382" s="196"/>
      <c r="AN382" s="196"/>
      <c r="AO382" s="196"/>
      <c r="AP382" s="196"/>
      <c r="AQ382" s="196"/>
      <c r="AR382" s="196"/>
      <c r="AS382" s="196"/>
      <c r="AT382" s="196"/>
      <c r="AU382" s="196"/>
      <c r="AV382" s="196"/>
      <c r="AW382" s="196"/>
      <c r="AX382" s="196"/>
      <c r="AY382" s="196"/>
      <c r="AZ382" s="196"/>
      <c r="BA382" s="196"/>
      <c r="BB382" s="196"/>
      <c r="BC382" s="196"/>
      <c r="BD382" s="196"/>
      <c r="BE382" s="196"/>
      <c r="BF382" s="196"/>
      <c r="BG382" s="196"/>
      <c r="BH382" s="196"/>
      <c r="BI382" s="196"/>
    </row>
    <row r="383" spans="7:61" ht="12.75">
      <c r="G383" s="196"/>
      <c r="H383" s="196"/>
      <c r="AA383" s="196"/>
      <c r="AB383" s="196"/>
      <c r="AC383" s="196"/>
      <c r="AD383" s="196"/>
      <c r="AE383" s="196"/>
      <c r="AF383" s="196"/>
      <c r="AG383" s="196"/>
      <c r="AH383" s="196"/>
      <c r="AI383" s="196"/>
      <c r="AJ383" s="196"/>
      <c r="AK383" s="196"/>
      <c r="AL383" s="196"/>
      <c r="AM383" s="196"/>
      <c r="AN383" s="196"/>
      <c r="AO383" s="196"/>
      <c r="AP383" s="196"/>
      <c r="AQ383" s="196"/>
      <c r="AR383" s="196"/>
      <c r="AS383" s="196"/>
      <c r="AT383" s="196"/>
      <c r="AU383" s="196"/>
      <c r="AV383" s="196"/>
      <c r="AW383" s="196"/>
      <c r="AX383" s="196"/>
      <c r="AY383" s="196"/>
      <c r="AZ383" s="196"/>
      <c r="BA383" s="196"/>
      <c r="BB383" s="196"/>
      <c r="BC383" s="196"/>
      <c r="BD383" s="196"/>
      <c r="BE383" s="196"/>
      <c r="BF383" s="196"/>
      <c r="BG383" s="196"/>
      <c r="BH383" s="196"/>
      <c r="BI383" s="196"/>
    </row>
    <row r="384" spans="7:61" ht="12.75">
      <c r="G384" s="196"/>
      <c r="H384" s="196"/>
      <c r="AA384" s="196"/>
      <c r="AB384" s="196"/>
      <c r="AC384" s="196"/>
      <c r="AD384" s="196"/>
      <c r="AE384" s="196"/>
      <c r="AF384" s="196"/>
      <c r="AG384" s="196"/>
      <c r="AH384" s="196"/>
      <c r="AI384" s="196"/>
      <c r="AJ384" s="196"/>
      <c r="AK384" s="196"/>
      <c r="AL384" s="196"/>
      <c r="AM384" s="196"/>
      <c r="AN384" s="196"/>
      <c r="AO384" s="196"/>
      <c r="AP384" s="196"/>
      <c r="AQ384" s="196"/>
      <c r="AR384" s="196"/>
      <c r="AS384" s="196"/>
      <c r="AT384" s="196"/>
      <c r="AU384" s="196"/>
      <c r="AV384" s="196"/>
      <c r="AW384" s="196"/>
      <c r="AX384" s="196"/>
      <c r="AY384" s="196"/>
      <c r="AZ384" s="196"/>
      <c r="BA384" s="196"/>
      <c r="BB384" s="196"/>
      <c r="BC384" s="196"/>
      <c r="BD384" s="196"/>
      <c r="BE384" s="196"/>
      <c r="BF384" s="196"/>
      <c r="BG384" s="196"/>
      <c r="BH384" s="196"/>
      <c r="BI384" s="196"/>
    </row>
    <row r="385" spans="7:61" ht="12.75">
      <c r="G385" s="196"/>
      <c r="H385" s="196"/>
      <c r="AA385" s="196"/>
      <c r="AB385" s="196"/>
      <c r="AC385" s="196"/>
      <c r="AD385" s="196"/>
      <c r="AE385" s="196"/>
      <c r="AF385" s="196"/>
      <c r="AG385" s="196"/>
      <c r="AH385" s="196"/>
      <c r="AI385" s="196"/>
      <c r="AJ385" s="196"/>
      <c r="AK385" s="196"/>
      <c r="AL385" s="196"/>
      <c r="AM385" s="196"/>
      <c r="AN385" s="196"/>
      <c r="AO385" s="196"/>
      <c r="AP385" s="196"/>
      <c r="AQ385" s="196"/>
      <c r="AR385" s="196"/>
      <c r="AS385" s="196"/>
      <c r="AT385" s="196"/>
      <c r="AU385" s="196"/>
      <c r="AV385" s="196"/>
      <c r="AW385" s="196"/>
      <c r="AX385" s="196"/>
      <c r="AY385" s="196"/>
      <c r="AZ385" s="196"/>
      <c r="BA385" s="196"/>
      <c r="BB385" s="196"/>
      <c r="BC385" s="196"/>
      <c r="BD385" s="196"/>
      <c r="BE385" s="196"/>
      <c r="BF385" s="196"/>
      <c r="BG385" s="196"/>
      <c r="BH385" s="196"/>
      <c r="BI385" s="196"/>
    </row>
    <row r="386" spans="7:61" ht="12.75">
      <c r="G386" s="196"/>
      <c r="H386" s="196"/>
      <c r="AA386" s="196"/>
      <c r="AB386" s="196"/>
      <c r="AC386" s="196"/>
      <c r="AD386" s="196"/>
      <c r="AE386" s="196"/>
      <c r="AF386" s="196"/>
      <c r="AG386" s="196"/>
      <c r="AH386" s="196"/>
      <c r="AI386" s="196"/>
      <c r="AJ386" s="196"/>
      <c r="AK386" s="196"/>
      <c r="AL386" s="196"/>
      <c r="AM386" s="196"/>
      <c r="AN386" s="196"/>
      <c r="AO386" s="196"/>
      <c r="AP386" s="196"/>
      <c r="AQ386" s="196"/>
      <c r="AR386" s="196"/>
      <c r="AS386" s="196"/>
      <c r="AT386" s="196"/>
      <c r="AU386" s="196"/>
      <c r="AV386" s="196"/>
      <c r="AW386" s="196"/>
      <c r="AX386" s="196"/>
      <c r="AY386" s="196"/>
      <c r="AZ386" s="196"/>
      <c r="BA386" s="196"/>
      <c r="BB386" s="196"/>
      <c r="BC386" s="196"/>
      <c r="BD386" s="196"/>
      <c r="BE386" s="196"/>
      <c r="BF386" s="196"/>
      <c r="BG386" s="196"/>
      <c r="BH386" s="196"/>
      <c r="BI386" s="196"/>
    </row>
    <row r="387" spans="7:61" ht="12.75">
      <c r="G387" s="196"/>
      <c r="H387" s="196"/>
      <c r="AA387" s="196"/>
      <c r="AB387" s="196"/>
      <c r="AC387" s="196"/>
      <c r="AD387" s="196"/>
      <c r="AE387" s="196"/>
      <c r="AF387" s="196"/>
      <c r="AG387" s="196"/>
      <c r="AH387" s="196"/>
      <c r="AI387" s="196"/>
      <c r="AJ387" s="196"/>
      <c r="AK387" s="196"/>
      <c r="AL387" s="196"/>
      <c r="AM387" s="196"/>
      <c r="AN387" s="196"/>
      <c r="AO387" s="196"/>
      <c r="AP387" s="196"/>
      <c r="AQ387" s="196"/>
      <c r="AR387" s="196"/>
      <c r="AS387" s="196"/>
      <c r="AT387" s="196"/>
      <c r="AU387" s="196"/>
      <c r="AV387" s="196"/>
      <c r="AW387" s="196"/>
      <c r="AX387" s="196"/>
      <c r="AY387" s="196"/>
      <c r="AZ387" s="196"/>
      <c r="BA387" s="196"/>
      <c r="BB387" s="196"/>
      <c r="BC387" s="196"/>
      <c r="BD387" s="196"/>
      <c r="BE387" s="196"/>
      <c r="BF387" s="196"/>
      <c r="BG387" s="196"/>
      <c r="BH387" s="196"/>
      <c r="BI387" s="196"/>
    </row>
    <row r="388" spans="7:61" ht="12.75">
      <c r="G388" s="196"/>
      <c r="H388" s="196"/>
      <c r="AA388" s="196"/>
      <c r="AB388" s="196"/>
      <c r="AC388" s="196"/>
      <c r="AD388" s="196"/>
      <c r="AE388" s="196"/>
      <c r="AF388" s="196"/>
      <c r="AG388" s="196"/>
      <c r="AH388" s="196"/>
      <c r="AI388" s="196"/>
      <c r="AJ388" s="196"/>
      <c r="AK388" s="196"/>
      <c r="AL388" s="196"/>
      <c r="AM388" s="196"/>
      <c r="AN388" s="196"/>
      <c r="AO388" s="196"/>
      <c r="AP388" s="196"/>
      <c r="AQ388" s="196"/>
      <c r="AR388" s="196"/>
      <c r="AS388" s="196"/>
      <c r="AT388" s="196"/>
      <c r="AU388" s="196"/>
      <c r="AV388" s="196"/>
      <c r="AW388" s="196"/>
      <c r="AX388" s="196"/>
      <c r="AY388" s="196"/>
      <c r="AZ388" s="196"/>
      <c r="BA388" s="196"/>
      <c r="BB388" s="196"/>
      <c r="BC388" s="196"/>
      <c r="BD388" s="196"/>
      <c r="BE388" s="196"/>
      <c r="BF388" s="196"/>
      <c r="BG388" s="196"/>
      <c r="BH388" s="196"/>
      <c r="BI388" s="196"/>
    </row>
    <row r="389" spans="7:61" ht="12.75">
      <c r="G389" s="196"/>
      <c r="H389" s="196"/>
      <c r="AA389" s="196"/>
      <c r="AB389" s="196"/>
      <c r="AC389" s="196"/>
      <c r="AD389" s="196"/>
      <c r="AE389" s="196"/>
      <c r="AF389" s="196"/>
      <c r="AG389" s="196"/>
      <c r="AH389" s="196"/>
      <c r="AI389" s="196"/>
      <c r="AJ389" s="196"/>
      <c r="AK389" s="196"/>
      <c r="AL389" s="196"/>
      <c r="AM389" s="196"/>
      <c r="AN389" s="196"/>
      <c r="AO389" s="196"/>
      <c r="AP389" s="196"/>
      <c r="AQ389" s="196"/>
      <c r="AR389" s="196"/>
      <c r="AS389" s="196"/>
      <c r="AT389" s="196"/>
      <c r="AU389" s="196"/>
      <c r="AV389" s="196"/>
      <c r="AW389" s="196"/>
      <c r="AX389" s="196"/>
      <c r="AY389" s="196"/>
      <c r="AZ389" s="196"/>
      <c r="BA389" s="196"/>
      <c r="BB389" s="196"/>
      <c r="BC389" s="196"/>
      <c r="BD389" s="196"/>
      <c r="BE389" s="196"/>
      <c r="BF389" s="196"/>
      <c r="BG389" s="196"/>
      <c r="BH389" s="196"/>
      <c r="BI389" s="196"/>
    </row>
    <row r="390" spans="7:61" ht="12.75">
      <c r="G390" s="196"/>
      <c r="H390" s="196"/>
      <c r="AA390" s="196"/>
      <c r="AB390" s="196"/>
      <c r="AC390" s="196"/>
      <c r="AD390" s="196"/>
      <c r="AE390" s="196"/>
      <c r="AF390" s="196"/>
      <c r="AG390" s="196"/>
      <c r="AH390" s="196"/>
      <c r="AI390" s="196"/>
      <c r="AJ390" s="196"/>
      <c r="AK390" s="196"/>
      <c r="AL390" s="196"/>
      <c r="AM390" s="196"/>
      <c r="AN390" s="196"/>
      <c r="AO390" s="196"/>
      <c r="AP390" s="196"/>
      <c r="AQ390" s="196"/>
      <c r="AR390" s="196"/>
      <c r="AS390" s="196"/>
      <c r="AT390" s="196"/>
      <c r="AU390" s="196"/>
      <c r="AV390" s="196"/>
      <c r="AW390" s="196"/>
      <c r="AX390" s="196"/>
      <c r="AY390" s="196"/>
      <c r="AZ390" s="196"/>
      <c r="BA390" s="196"/>
      <c r="BB390" s="196"/>
      <c r="BC390" s="196"/>
      <c r="BD390" s="196"/>
      <c r="BE390" s="196"/>
      <c r="BF390" s="196"/>
      <c r="BG390" s="196"/>
      <c r="BH390" s="196"/>
      <c r="BI390" s="196"/>
    </row>
    <row r="391" spans="7:61" ht="12.75">
      <c r="G391" s="196"/>
      <c r="H391" s="196"/>
      <c r="AA391" s="196"/>
      <c r="AB391" s="196"/>
      <c r="AC391" s="196"/>
      <c r="AD391" s="196"/>
      <c r="AE391" s="196"/>
      <c r="AF391" s="196"/>
      <c r="AG391" s="196"/>
      <c r="AH391" s="196"/>
      <c r="AI391" s="196"/>
      <c r="AJ391" s="196"/>
      <c r="AK391" s="196"/>
      <c r="AL391" s="196"/>
      <c r="AM391" s="196"/>
      <c r="AN391" s="196"/>
      <c r="AO391" s="196"/>
      <c r="AP391" s="196"/>
      <c r="AQ391" s="196"/>
      <c r="AR391" s="196"/>
      <c r="AS391" s="196"/>
      <c r="AT391" s="196"/>
      <c r="AU391" s="196"/>
      <c r="AV391" s="196"/>
      <c r="AW391" s="196"/>
      <c r="AX391" s="196"/>
      <c r="AY391" s="196"/>
      <c r="AZ391" s="196"/>
      <c r="BA391" s="196"/>
      <c r="BB391" s="196"/>
      <c r="BC391" s="196"/>
      <c r="BD391" s="196"/>
      <c r="BE391" s="196"/>
      <c r="BF391" s="196"/>
      <c r="BG391" s="196"/>
      <c r="BH391" s="196"/>
      <c r="BI391" s="196"/>
    </row>
    <row r="392" spans="7:61" ht="12.75">
      <c r="G392" s="196"/>
      <c r="H392" s="196"/>
      <c r="AA392" s="196"/>
      <c r="AB392" s="196"/>
      <c r="AC392" s="196"/>
      <c r="AD392" s="196"/>
      <c r="AE392" s="196"/>
      <c r="AF392" s="196"/>
      <c r="AG392" s="196"/>
      <c r="AH392" s="196"/>
      <c r="AI392" s="196"/>
      <c r="AJ392" s="196"/>
      <c r="AK392" s="196"/>
      <c r="AL392" s="196"/>
      <c r="AM392" s="196"/>
      <c r="AN392" s="196"/>
      <c r="AO392" s="196"/>
      <c r="AP392" s="196"/>
      <c r="AQ392" s="196"/>
      <c r="AR392" s="196"/>
      <c r="AS392" s="196"/>
      <c r="AT392" s="196"/>
      <c r="AU392" s="196"/>
      <c r="AV392" s="196"/>
      <c r="AW392" s="196"/>
      <c r="AX392" s="196"/>
      <c r="AY392" s="196"/>
      <c r="AZ392" s="196"/>
      <c r="BA392" s="196"/>
      <c r="BB392" s="196"/>
      <c r="BC392" s="196"/>
      <c r="BD392" s="196"/>
      <c r="BE392" s="196"/>
      <c r="BF392" s="196"/>
      <c r="BG392" s="196"/>
      <c r="BH392" s="196"/>
      <c r="BI392" s="196"/>
    </row>
    <row r="393" spans="7:61" ht="12.75">
      <c r="G393" s="196"/>
      <c r="H393" s="196"/>
      <c r="AA393" s="196"/>
      <c r="AB393" s="196"/>
      <c r="AC393" s="196"/>
      <c r="AD393" s="196"/>
      <c r="AE393" s="196"/>
      <c r="AF393" s="196"/>
      <c r="AG393" s="196"/>
      <c r="AH393" s="196"/>
      <c r="AI393" s="196"/>
      <c r="AJ393" s="196"/>
      <c r="AK393" s="196"/>
      <c r="AL393" s="196"/>
      <c r="AM393" s="196"/>
      <c r="AN393" s="196"/>
      <c r="AO393" s="196"/>
      <c r="AP393" s="196"/>
      <c r="AQ393" s="196"/>
      <c r="AR393" s="196"/>
      <c r="AS393" s="196"/>
      <c r="AT393" s="196"/>
      <c r="AU393" s="196"/>
      <c r="AV393" s="196"/>
      <c r="AW393" s="196"/>
      <c r="AX393" s="196"/>
      <c r="AY393" s="196"/>
      <c r="AZ393" s="196"/>
      <c r="BA393" s="196"/>
      <c r="BB393" s="196"/>
      <c r="BC393" s="196"/>
      <c r="BD393" s="196"/>
      <c r="BE393" s="196"/>
      <c r="BF393" s="196"/>
      <c r="BG393" s="196"/>
      <c r="BH393" s="196"/>
      <c r="BI393" s="196"/>
    </row>
    <row r="394" spans="7:61" ht="12.75">
      <c r="G394" s="196"/>
      <c r="H394" s="196"/>
      <c r="AA394" s="196"/>
      <c r="AB394" s="196"/>
      <c r="AC394" s="196"/>
      <c r="AD394" s="196"/>
      <c r="AE394" s="196"/>
      <c r="AF394" s="196"/>
      <c r="AG394" s="196"/>
      <c r="AH394" s="196"/>
      <c r="AI394" s="196"/>
      <c r="AJ394" s="196"/>
      <c r="AK394" s="196"/>
      <c r="AL394" s="196"/>
      <c r="AM394" s="196"/>
      <c r="AN394" s="196"/>
      <c r="AO394" s="196"/>
      <c r="AP394" s="196"/>
      <c r="AQ394" s="196"/>
      <c r="AR394" s="196"/>
      <c r="AS394" s="196"/>
      <c r="AT394" s="196"/>
      <c r="AU394" s="196"/>
      <c r="AV394" s="196"/>
      <c r="AW394" s="196"/>
      <c r="AX394" s="196"/>
      <c r="AY394" s="196"/>
      <c r="AZ394" s="196"/>
      <c r="BA394" s="196"/>
      <c r="BB394" s="196"/>
      <c r="BC394" s="196"/>
      <c r="BD394" s="196"/>
      <c r="BE394" s="196"/>
      <c r="BF394" s="196"/>
      <c r="BG394" s="196"/>
      <c r="BH394" s="196"/>
      <c r="BI394" s="196"/>
    </row>
    <row r="395" spans="7:61" ht="12.75">
      <c r="G395" s="196"/>
      <c r="H395" s="196"/>
      <c r="AA395" s="196"/>
      <c r="AB395" s="196"/>
      <c r="AC395" s="196"/>
      <c r="AD395" s="196"/>
      <c r="AE395" s="196"/>
      <c r="AF395" s="196"/>
      <c r="AG395" s="196"/>
      <c r="AH395" s="196"/>
      <c r="AI395" s="196"/>
      <c r="AJ395" s="196"/>
      <c r="AK395" s="196"/>
      <c r="AL395" s="196"/>
      <c r="AM395" s="196"/>
      <c r="AN395" s="196"/>
      <c r="AO395" s="196"/>
      <c r="AP395" s="196"/>
      <c r="AQ395" s="196"/>
      <c r="AR395" s="196"/>
      <c r="AS395" s="196"/>
      <c r="AT395" s="196"/>
      <c r="AU395" s="196"/>
      <c r="AV395" s="196"/>
      <c r="AW395" s="196"/>
      <c r="AX395" s="196"/>
      <c r="AY395" s="196"/>
      <c r="AZ395" s="196"/>
      <c r="BA395" s="196"/>
      <c r="BB395" s="196"/>
      <c r="BC395" s="196"/>
      <c r="BD395" s="196"/>
      <c r="BE395" s="196"/>
      <c r="BF395" s="196"/>
      <c r="BG395" s="196"/>
      <c r="BH395" s="196"/>
      <c r="BI395" s="196"/>
    </row>
    <row r="396" spans="7:61" ht="12.75">
      <c r="G396" s="196"/>
      <c r="H396" s="196"/>
      <c r="AA396" s="196"/>
      <c r="AB396" s="196"/>
      <c r="AC396" s="196"/>
      <c r="AD396" s="196"/>
      <c r="AE396" s="196"/>
      <c r="AF396" s="196"/>
      <c r="AG396" s="196"/>
      <c r="AH396" s="196"/>
      <c r="AI396" s="196"/>
      <c r="AJ396" s="196"/>
      <c r="AK396" s="196"/>
      <c r="AL396" s="196"/>
      <c r="AM396" s="196"/>
      <c r="AN396" s="196"/>
      <c r="AO396" s="196"/>
      <c r="AP396" s="196"/>
      <c r="AQ396" s="196"/>
      <c r="AR396" s="196"/>
      <c r="AS396" s="196"/>
      <c r="AT396" s="196"/>
      <c r="AU396" s="196"/>
      <c r="AV396" s="196"/>
      <c r="AW396" s="196"/>
      <c r="AX396" s="196"/>
      <c r="AY396" s="196"/>
      <c r="AZ396" s="196"/>
      <c r="BA396" s="196"/>
      <c r="BB396" s="196"/>
      <c r="BC396" s="196"/>
      <c r="BD396" s="196"/>
      <c r="BE396" s="196"/>
      <c r="BF396" s="196"/>
      <c r="BG396" s="196"/>
      <c r="BH396" s="196"/>
      <c r="BI396" s="196"/>
    </row>
    <row r="397" spans="7:61" ht="12.75">
      <c r="G397" s="196"/>
      <c r="H397" s="196"/>
      <c r="AA397" s="196"/>
      <c r="AB397" s="196"/>
      <c r="AC397" s="196"/>
      <c r="AD397" s="196"/>
      <c r="AE397" s="196"/>
      <c r="AF397" s="196"/>
      <c r="AG397" s="196"/>
      <c r="AH397" s="196"/>
      <c r="AI397" s="196"/>
      <c r="AJ397" s="196"/>
      <c r="AK397" s="196"/>
      <c r="AL397" s="196"/>
      <c r="AM397" s="196"/>
      <c r="AN397" s="196"/>
      <c r="AO397" s="196"/>
      <c r="AP397" s="196"/>
      <c r="AQ397" s="196"/>
      <c r="AR397" s="196"/>
      <c r="AS397" s="196"/>
      <c r="AT397" s="196"/>
      <c r="AU397" s="196"/>
      <c r="AV397" s="196"/>
      <c r="AW397" s="196"/>
      <c r="AX397" s="196"/>
      <c r="AY397" s="196"/>
      <c r="AZ397" s="196"/>
      <c r="BA397" s="196"/>
      <c r="BB397" s="196"/>
      <c r="BC397" s="196"/>
      <c r="BD397" s="196"/>
      <c r="BE397" s="196"/>
      <c r="BF397" s="196"/>
      <c r="BG397" s="196"/>
      <c r="BH397" s="196"/>
      <c r="BI397" s="196"/>
    </row>
    <row r="398" spans="7:61" ht="12.75">
      <c r="G398" s="196"/>
      <c r="H398" s="196"/>
      <c r="AA398" s="196"/>
      <c r="AB398" s="196"/>
      <c r="AC398" s="196"/>
      <c r="AD398" s="196"/>
      <c r="AE398" s="196"/>
      <c r="AF398" s="196"/>
      <c r="AG398" s="196"/>
      <c r="AH398" s="196"/>
      <c r="AI398" s="196"/>
      <c r="AJ398" s="196"/>
      <c r="AK398" s="196"/>
      <c r="AL398" s="196"/>
      <c r="AM398" s="196"/>
      <c r="AN398" s="196"/>
      <c r="AO398" s="196"/>
      <c r="AP398" s="196"/>
      <c r="AQ398" s="196"/>
      <c r="AR398" s="196"/>
      <c r="AS398" s="196"/>
      <c r="AT398" s="196"/>
      <c r="AU398" s="196"/>
      <c r="AV398" s="196"/>
      <c r="AW398" s="196"/>
      <c r="AX398" s="196"/>
      <c r="AY398" s="196"/>
      <c r="AZ398" s="196"/>
      <c r="BA398" s="196"/>
      <c r="BB398" s="196"/>
      <c r="BC398" s="196"/>
      <c r="BD398" s="196"/>
      <c r="BE398" s="196"/>
      <c r="BF398" s="196"/>
      <c r="BG398" s="196"/>
      <c r="BH398" s="196"/>
      <c r="BI398" s="196"/>
    </row>
    <row r="399" spans="7:61" ht="12.75">
      <c r="G399" s="196"/>
      <c r="H399" s="196"/>
      <c r="AA399" s="196"/>
      <c r="AB399" s="196"/>
      <c r="AC399" s="196"/>
      <c r="AD399" s="196"/>
      <c r="AE399" s="196"/>
      <c r="AF399" s="196"/>
      <c r="AG399" s="196"/>
      <c r="AH399" s="196"/>
      <c r="AI399" s="196"/>
      <c r="AJ399" s="196"/>
      <c r="AK399" s="196"/>
      <c r="AL399" s="196"/>
      <c r="AM399" s="196"/>
      <c r="AN399" s="196"/>
      <c r="AO399" s="196"/>
      <c r="AP399" s="196"/>
      <c r="AQ399" s="196"/>
      <c r="AR399" s="196"/>
      <c r="AS399" s="196"/>
      <c r="AT399" s="196"/>
      <c r="AU399" s="196"/>
      <c r="AV399" s="196"/>
      <c r="AW399" s="196"/>
      <c r="AX399" s="196"/>
      <c r="AY399" s="196"/>
      <c r="AZ399" s="196"/>
      <c r="BA399" s="196"/>
      <c r="BB399" s="196"/>
      <c r="BC399" s="196"/>
      <c r="BD399" s="196"/>
      <c r="BE399" s="196"/>
      <c r="BF399" s="196"/>
      <c r="BG399" s="196"/>
      <c r="BH399" s="196"/>
      <c r="BI399" s="196"/>
    </row>
    <row r="400" spans="7:61" ht="12.75">
      <c r="G400" s="196"/>
      <c r="H400" s="196"/>
      <c r="AA400" s="196"/>
      <c r="AB400" s="196"/>
      <c r="AC400" s="196"/>
      <c r="AD400" s="196"/>
      <c r="AE400" s="196"/>
      <c r="AF400" s="196"/>
      <c r="AG400" s="196"/>
      <c r="AH400" s="196"/>
      <c r="AI400" s="196"/>
      <c r="AJ400" s="196"/>
      <c r="AK400" s="196"/>
      <c r="AL400" s="196"/>
      <c r="AM400" s="196"/>
      <c r="AN400" s="196"/>
      <c r="AO400" s="196"/>
      <c r="AP400" s="196"/>
      <c r="AQ400" s="196"/>
      <c r="AR400" s="196"/>
      <c r="AS400" s="196"/>
      <c r="AT400" s="196"/>
      <c r="AU400" s="196"/>
      <c r="AV400" s="196"/>
      <c r="AW400" s="196"/>
      <c r="AX400" s="196"/>
      <c r="AY400" s="196"/>
      <c r="AZ400" s="196"/>
      <c r="BA400" s="196"/>
      <c r="BB400" s="196"/>
      <c r="BC400" s="196"/>
      <c r="BD400" s="196"/>
      <c r="BE400" s="196"/>
      <c r="BF400" s="196"/>
      <c r="BG400" s="196"/>
      <c r="BH400" s="196"/>
      <c r="BI400" s="196"/>
    </row>
    <row r="401" spans="7:61" ht="12.75">
      <c r="G401" s="196"/>
      <c r="H401" s="196"/>
      <c r="AA401" s="196"/>
      <c r="AB401" s="196"/>
      <c r="AC401" s="196"/>
      <c r="AD401" s="196"/>
      <c r="AE401" s="196"/>
      <c r="AF401" s="196"/>
      <c r="AG401" s="196"/>
      <c r="AH401" s="196"/>
      <c r="AI401" s="196"/>
      <c r="AJ401" s="196"/>
      <c r="AK401" s="196"/>
      <c r="AL401" s="196"/>
      <c r="AM401" s="196"/>
      <c r="AN401" s="196"/>
      <c r="AO401" s="196"/>
      <c r="AP401" s="196"/>
      <c r="AQ401" s="196"/>
      <c r="AR401" s="196"/>
      <c r="AS401" s="196"/>
      <c r="AT401" s="196"/>
      <c r="AU401" s="196"/>
      <c r="AV401" s="196"/>
      <c r="AW401" s="196"/>
      <c r="AX401" s="196"/>
      <c r="AY401" s="196"/>
      <c r="AZ401" s="196"/>
      <c r="BA401" s="196"/>
      <c r="BB401" s="196"/>
      <c r="BC401" s="196"/>
      <c r="BD401" s="196"/>
      <c r="BE401" s="196"/>
      <c r="BF401" s="196"/>
      <c r="BG401" s="196"/>
      <c r="BH401" s="196"/>
      <c r="BI401" s="196"/>
    </row>
    <row r="402" spans="7:61" ht="12.75">
      <c r="G402" s="196"/>
      <c r="H402" s="196"/>
      <c r="AA402" s="196"/>
      <c r="AB402" s="196"/>
      <c r="AC402" s="196"/>
      <c r="AD402" s="196"/>
      <c r="AE402" s="196"/>
      <c r="AF402" s="196"/>
      <c r="AG402" s="196"/>
      <c r="AH402" s="196"/>
      <c r="AI402" s="196"/>
      <c r="AJ402" s="196"/>
      <c r="AK402" s="196"/>
      <c r="AL402" s="196"/>
      <c r="AM402" s="196"/>
      <c r="AN402" s="196"/>
      <c r="AO402" s="196"/>
      <c r="AP402" s="196"/>
      <c r="AQ402" s="196"/>
      <c r="AR402" s="196"/>
      <c r="AS402" s="196"/>
      <c r="AT402" s="196"/>
      <c r="AU402" s="196"/>
      <c r="AV402" s="196"/>
      <c r="AW402" s="196"/>
      <c r="AX402" s="196"/>
      <c r="AY402" s="196"/>
      <c r="AZ402" s="196"/>
      <c r="BA402" s="196"/>
      <c r="BB402" s="196"/>
      <c r="BC402" s="196"/>
      <c r="BD402" s="196"/>
      <c r="BE402" s="196"/>
      <c r="BF402" s="196"/>
      <c r="BG402" s="196"/>
      <c r="BH402" s="196"/>
      <c r="BI402" s="196"/>
    </row>
    <row r="403" spans="7:61" ht="12.75">
      <c r="G403" s="196"/>
      <c r="H403" s="196"/>
      <c r="AA403" s="196"/>
      <c r="AB403" s="196"/>
      <c r="AC403" s="196"/>
      <c r="AD403" s="196"/>
      <c r="AE403" s="196"/>
      <c r="AF403" s="196"/>
      <c r="AG403" s="196"/>
      <c r="AH403" s="196"/>
      <c r="AI403" s="196"/>
      <c r="AJ403" s="196"/>
      <c r="AK403" s="196"/>
      <c r="AL403" s="196"/>
      <c r="AM403" s="196"/>
      <c r="AN403" s="196"/>
      <c r="AO403" s="196"/>
      <c r="AP403" s="196"/>
      <c r="AQ403" s="196"/>
      <c r="AR403" s="196"/>
      <c r="AS403" s="196"/>
      <c r="AT403" s="196"/>
      <c r="AU403" s="196"/>
      <c r="AV403" s="196"/>
      <c r="AW403" s="196"/>
      <c r="AX403" s="196"/>
      <c r="AY403" s="196"/>
      <c r="AZ403" s="196"/>
      <c r="BA403" s="196"/>
      <c r="BB403" s="196"/>
      <c r="BC403" s="196"/>
      <c r="BD403" s="196"/>
      <c r="BE403" s="196"/>
      <c r="BF403" s="196"/>
      <c r="BG403" s="196"/>
      <c r="BH403" s="196"/>
      <c r="BI403" s="196"/>
    </row>
    <row r="404" spans="7:61" ht="12.75">
      <c r="G404" s="196"/>
      <c r="H404" s="196"/>
      <c r="AA404" s="196"/>
      <c r="AB404" s="196"/>
      <c r="AC404" s="196"/>
      <c r="AD404" s="196"/>
      <c r="AE404" s="196"/>
      <c r="AF404" s="196"/>
      <c r="AG404" s="196"/>
      <c r="AH404" s="196"/>
      <c r="AI404" s="196"/>
      <c r="AJ404" s="196"/>
      <c r="AK404" s="196"/>
      <c r="AL404" s="196"/>
      <c r="AM404" s="196"/>
      <c r="AN404" s="196"/>
      <c r="AO404" s="196"/>
      <c r="AP404" s="196"/>
      <c r="AQ404" s="196"/>
      <c r="AR404" s="196"/>
      <c r="AS404" s="196"/>
      <c r="AT404" s="196"/>
      <c r="AU404" s="196"/>
      <c r="AV404" s="196"/>
      <c r="AW404" s="196"/>
      <c r="AX404" s="196"/>
      <c r="AY404" s="196"/>
      <c r="AZ404" s="196"/>
      <c r="BA404" s="196"/>
      <c r="BB404" s="196"/>
      <c r="BC404" s="196"/>
      <c r="BD404" s="196"/>
      <c r="BE404" s="196"/>
      <c r="BF404" s="196"/>
      <c r="BG404" s="196"/>
      <c r="BH404" s="196"/>
      <c r="BI404" s="196"/>
    </row>
    <row r="405" spans="7:61" ht="12.75">
      <c r="G405" s="196"/>
      <c r="H405" s="196"/>
      <c r="AA405" s="196"/>
      <c r="AB405" s="196"/>
      <c r="AC405" s="196"/>
      <c r="AD405" s="196"/>
      <c r="AE405" s="196"/>
      <c r="AF405" s="196"/>
      <c r="AG405" s="196"/>
      <c r="AH405" s="196"/>
      <c r="AI405" s="196"/>
      <c r="AJ405" s="196"/>
      <c r="AK405" s="196"/>
      <c r="AL405" s="196"/>
      <c r="AM405" s="196"/>
      <c r="AN405" s="196"/>
      <c r="AO405" s="196"/>
      <c r="AP405" s="196"/>
      <c r="AQ405" s="196"/>
      <c r="AR405" s="196"/>
      <c r="AS405" s="196"/>
      <c r="AT405" s="196"/>
      <c r="AU405" s="196"/>
      <c r="AV405" s="196"/>
      <c r="AW405" s="196"/>
      <c r="AX405" s="196"/>
      <c r="AY405" s="196"/>
      <c r="AZ405" s="196"/>
      <c r="BA405" s="196"/>
      <c r="BB405" s="196"/>
      <c r="BC405" s="196"/>
      <c r="BD405" s="196"/>
      <c r="BE405" s="196"/>
      <c r="BF405" s="196"/>
      <c r="BG405" s="196"/>
      <c r="BH405" s="196"/>
      <c r="BI405" s="196"/>
    </row>
    <row r="406" spans="7:61" ht="12.75">
      <c r="G406" s="196"/>
      <c r="H406" s="196"/>
      <c r="AA406" s="196"/>
      <c r="AB406" s="196"/>
      <c r="AC406" s="196"/>
      <c r="AD406" s="196"/>
      <c r="AE406" s="196"/>
      <c r="AF406" s="196"/>
      <c r="AG406" s="196"/>
      <c r="AH406" s="196"/>
      <c r="AI406" s="196"/>
      <c r="AJ406" s="196"/>
      <c r="AK406" s="196"/>
      <c r="AL406" s="196"/>
      <c r="AM406" s="196"/>
      <c r="AN406" s="196"/>
      <c r="AO406" s="196"/>
      <c r="AP406" s="196"/>
      <c r="AQ406" s="196"/>
      <c r="AR406" s="196"/>
      <c r="AS406" s="196"/>
      <c r="AT406" s="196"/>
      <c r="AU406" s="196"/>
      <c r="AV406" s="196"/>
      <c r="AW406" s="196"/>
      <c r="AX406" s="196"/>
      <c r="AY406" s="196"/>
      <c r="AZ406" s="196"/>
      <c r="BA406" s="196"/>
      <c r="BB406" s="196"/>
      <c r="BC406" s="196"/>
      <c r="BD406" s="196"/>
      <c r="BE406" s="196"/>
      <c r="BF406" s="196"/>
      <c r="BG406" s="196"/>
      <c r="BH406" s="196"/>
      <c r="BI406" s="196"/>
    </row>
    <row r="407" spans="7:61" ht="12.75">
      <c r="G407" s="196"/>
      <c r="H407" s="196"/>
      <c r="AA407" s="196"/>
      <c r="AB407" s="196"/>
      <c r="AC407" s="196"/>
      <c r="AD407" s="196"/>
      <c r="AE407" s="196"/>
      <c r="AF407" s="196"/>
      <c r="AG407" s="196"/>
      <c r="AH407" s="196"/>
      <c r="AI407" s="196"/>
      <c r="AJ407" s="196"/>
      <c r="AK407" s="196"/>
      <c r="AL407" s="196"/>
      <c r="AM407" s="196"/>
      <c r="AN407" s="196"/>
      <c r="AO407" s="196"/>
      <c r="AP407" s="196"/>
      <c r="AQ407" s="196"/>
      <c r="AR407" s="196"/>
      <c r="AS407" s="196"/>
      <c r="AT407" s="196"/>
      <c r="AU407" s="196"/>
      <c r="AV407" s="196"/>
      <c r="AW407" s="196"/>
      <c r="AX407" s="196"/>
      <c r="AY407" s="196"/>
      <c r="AZ407" s="196"/>
      <c r="BA407" s="196"/>
      <c r="BB407" s="196"/>
      <c r="BC407" s="196"/>
      <c r="BD407" s="196"/>
      <c r="BE407" s="196"/>
      <c r="BF407" s="196"/>
      <c r="BG407" s="196"/>
      <c r="BH407" s="196"/>
      <c r="BI407" s="196"/>
    </row>
    <row r="408" spans="7:61" ht="12.75">
      <c r="G408" s="196"/>
      <c r="H408" s="196"/>
      <c r="AA408" s="196"/>
      <c r="AB408" s="196"/>
      <c r="AC408" s="196"/>
      <c r="AD408" s="196"/>
      <c r="AE408" s="196"/>
      <c r="AF408" s="196"/>
      <c r="AG408" s="196"/>
      <c r="AH408" s="196"/>
      <c r="AI408" s="196"/>
      <c r="AJ408" s="196"/>
      <c r="AK408" s="196"/>
      <c r="AL408" s="196"/>
      <c r="AM408" s="196"/>
      <c r="AN408" s="196"/>
      <c r="AO408" s="196"/>
      <c r="AP408" s="196"/>
      <c r="AQ408" s="196"/>
      <c r="AR408" s="196"/>
      <c r="AS408" s="196"/>
      <c r="AT408" s="196"/>
      <c r="AU408" s="196"/>
      <c r="AV408" s="196"/>
      <c r="AW408" s="196"/>
      <c r="AX408" s="196"/>
      <c r="AY408" s="196"/>
      <c r="AZ408" s="196"/>
      <c r="BA408" s="196"/>
      <c r="BB408" s="196"/>
      <c r="BC408" s="196"/>
      <c r="BD408" s="196"/>
      <c r="BE408" s="196"/>
      <c r="BF408" s="196"/>
      <c r="BG408" s="196"/>
      <c r="BH408" s="196"/>
      <c r="BI408" s="196"/>
    </row>
    <row r="409" spans="7:61" ht="12.75">
      <c r="G409" s="196"/>
      <c r="H409" s="196"/>
      <c r="AA409" s="196"/>
      <c r="AB409" s="196"/>
      <c r="AC409" s="196"/>
      <c r="AD409" s="196"/>
      <c r="AE409" s="196"/>
      <c r="AF409" s="196"/>
      <c r="AG409" s="196"/>
      <c r="AH409" s="196"/>
      <c r="AI409" s="196"/>
      <c r="AJ409" s="196"/>
      <c r="AK409" s="196"/>
      <c r="AL409" s="196"/>
      <c r="AM409" s="196"/>
      <c r="AN409" s="196"/>
      <c r="AO409" s="196"/>
      <c r="AP409" s="196"/>
      <c r="AQ409" s="196"/>
      <c r="AR409" s="196"/>
      <c r="AS409" s="196"/>
      <c r="AT409" s="196"/>
      <c r="AU409" s="196"/>
      <c r="AV409" s="196"/>
      <c r="AW409" s="196"/>
      <c r="AX409" s="196"/>
      <c r="AY409" s="196"/>
      <c r="AZ409" s="196"/>
      <c r="BA409" s="196"/>
      <c r="BB409" s="196"/>
      <c r="BC409" s="196"/>
      <c r="BD409" s="196"/>
      <c r="BE409" s="196"/>
      <c r="BF409" s="196"/>
      <c r="BG409" s="196"/>
      <c r="BH409" s="196"/>
      <c r="BI409" s="196"/>
    </row>
    <row r="410" spans="7:61" ht="12.75">
      <c r="G410" s="196"/>
      <c r="H410" s="196"/>
      <c r="AA410" s="196"/>
      <c r="AB410" s="196"/>
      <c r="AC410" s="196"/>
      <c r="AD410" s="196"/>
      <c r="AE410" s="196"/>
      <c r="AF410" s="196"/>
      <c r="AG410" s="196"/>
      <c r="AH410" s="196"/>
      <c r="AI410" s="196"/>
      <c r="AJ410" s="196"/>
      <c r="AK410" s="196"/>
      <c r="AL410" s="196"/>
      <c r="AM410" s="196"/>
      <c r="AN410" s="196"/>
      <c r="AO410" s="196"/>
      <c r="AP410" s="196"/>
      <c r="AQ410" s="196"/>
      <c r="AR410" s="196"/>
      <c r="AS410" s="196"/>
      <c r="AT410" s="196"/>
      <c r="AU410" s="196"/>
      <c r="AV410" s="196"/>
      <c r="AW410" s="196"/>
      <c r="AX410" s="196"/>
      <c r="AY410" s="196"/>
      <c r="AZ410" s="196"/>
      <c r="BA410" s="196"/>
      <c r="BB410" s="196"/>
      <c r="BC410" s="196"/>
      <c r="BD410" s="196"/>
      <c r="BE410" s="196"/>
      <c r="BF410" s="196"/>
      <c r="BG410" s="196"/>
      <c r="BH410" s="196"/>
      <c r="BI410" s="196"/>
    </row>
    <row r="411" spans="7:61" ht="12.75">
      <c r="G411" s="196"/>
      <c r="H411" s="196"/>
      <c r="AA411" s="196"/>
      <c r="AB411" s="196"/>
      <c r="AC411" s="196"/>
      <c r="AD411" s="196"/>
      <c r="AE411" s="196"/>
      <c r="AF411" s="196"/>
      <c r="AG411" s="196"/>
      <c r="AH411" s="196"/>
      <c r="AI411" s="196"/>
      <c r="AJ411" s="196"/>
      <c r="AK411" s="196"/>
      <c r="AL411" s="196"/>
      <c r="AM411" s="196"/>
      <c r="AN411" s="196"/>
      <c r="AO411" s="196"/>
      <c r="AP411" s="196"/>
      <c r="AQ411" s="196"/>
      <c r="AR411" s="196"/>
      <c r="AS411" s="196"/>
      <c r="AT411" s="196"/>
      <c r="AU411" s="196"/>
      <c r="AV411" s="196"/>
      <c r="AW411" s="196"/>
      <c r="AX411" s="196"/>
      <c r="AY411" s="196"/>
      <c r="AZ411" s="196"/>
      <c r="BA411" s="196"/>
      <c r="BB411" s="196"/>
      <c r="BC411" s="196"/>
      <c r="BD411" s="196"/>
      <c r="BE411" s="196"/>
      <c r="BF411" s="196"/>
      <c r="BG411" s="196"/>
      <c r="BH411" s="196"/>
      <c r="BI411" s="196"/>
    </row>
    <row r="412" spans="7:61" ht="12.75">
      <c r="G412" s="196"/>
      <c r="H412" s="196"/>
      <c r="AA412" s="196"/>
      <c r="AB412" s="196"/>
      <c r="AC412" s="196"/>
      <c r="AD412" s="196"/>
      <c r="AE412" s="196"/>
      <c r="AF412" s="196"/>
      <c r="AG412" s="196"/>
      <c r="AH412" s="196"/>
      <c r="AI412" s="196"/>
      <c r="AJ412" s="196"/>
      <c r="AK412" s="196"/>
      <c r="AL412" s="196"/>
      <c r="AM412" s="196"/>
      <c r="AN412" s="196"/>
      <c r="AO412" s="196"/>
      <c r="AP412" s="196"/>
      <c r="AQ412" s="196"/>
      <c r="AR412" s="196"/>
      <c r="AS412" s="196"/>
      <c r="AT412" s="196"/>
      <c r="AU412" s="196"/>
      <c r="AV412" s="196"/>
      <c r="AW412" s="196"/>
      <c r="AX412" s="196"/>
      <c r="AY412" s="196"/>
      <c r="AZ412" s="196"/>
      <c r="BA412" s="196"/>
      <c r="BB412" s="196"/>
      <c r="BC412" s="196"/>
      <c r="BD412" s="196"/>
      <c r="BE412" s="196"/>
      <c r="BF412" s="196"/>
      <c r="BG412" s="196"/>
      <c r="BH412" s="196"/>
      <c r="BI412" s="196"/>
    </row>
    <row r="413" spans="7:61" ht="12.75">
      <c r="G413" s="196"/>
      <c r="H413" s="196"/>
      <c r="AA413" s="196"/>
      <c r="AB413" s="196"/>
      <c r="AC413" s="196"/>
      <c r="AD413" s="196"/>
      <c r="AE413" s="196"/>
      <c r="AF413" s="196"/>
      <c r="AG413" s="196"/>
      <c r="AH413" s="196"/>
      <c r="AI413" s="196"/>
      <c r="AJ413" s="196"/>
      <c r="AK413" s="196"/>
      <c r="AL413" s="196"/>
      <c r="AM413" s="196"/>
      <c r="AN413" s="196"/>
      <c r="AO413" s="196"/>
      <c r="AP413" s="196"/>
      <c r="AQ413" s="196"/>
      <c r="AR413" s="196"/>
      <c r="AS413" s="196"/>
      <c r="AT413" s="196"/>
      <c r="AU413" s="196"/>
      <c r="AV413" s="196"/>
      <c r="AW413" s="196"/>
      <c r="AX413" s="196"/>
      <c r="AY413" s="196"/>
      <c r="AZ413" s="196"/>
      <c r="BA413" s="196"/>
      <c r="BB413" s="196"/>
      <c r="BC413" s="196"/>
      <c r="BD413" s="196"/>
      <c r="BE413" s="196"/>
      <c r="BF413" s="196"/>
      <c r="BG413" s="196"/>
      <c r="BH413" s="196"/>
      <c r="BI413" s="196"/>
    </row>
    <row r="414" spans="7:61" ht="12.75">
      <c r="G414" s="196"/>
      <c r="H414" s="196"/>
      <c r="AA414" s="196"/>
      <c r="AB414" s="196"/>
      <c r="AC414" s="196"/>
      <c r="AD414" s="196"/>
      <c r="AE414" s="196"/>
      <c r="AF414" s="196"/>
      <c r="AG414" s="196"/>
      <c r="AH414" s="196"/>
      <c r="AI414" s="196"/>
      <c r="AJ414" s="196"/>
      <c r="AK414" s="196"/>
      <c r="AL414" s="196"/>
      <c r="AM414" s="196"/>
      <c r="AN414" s="196"/>
      <c r="AO414" s="196"/>
      <c r="AP414" s="196"/>
      <c r="AQ414" s="196"/>
      <c r="AR414" s="196"/>
      <c r="AS414" s="196"/>
      <c r="AT414" s="196"/>
      <c r="AU414" s="196"/>
      <c r="AV414" s="196"/>
      <c r="AW414" s="196"/>
      <c r="AX414" s="196"/>
      <c r="AY414" s="196"/>
      <c r="AZ414" s="196"/>
      <c r="BA414" s="196"/>
      <c r="BB414" s="196"/>
      <c r="BC414" s="196"/>
      <c r="BD414" s="196"/>
      <c r="BE414" s="196"/>
      <c r="BF414" s="196"/>
      <c r="BG414" s="196"/>
      <c r="BH414" s="196"/>
      <c r="BI414" s="196"/>
    </row>
    <row r="415" spans="7:61" ht="12.75">
      <c r="G415" s="196"/>
      <c r="H415" s="196"/>
      <c r="AA415" s="196"/>
      <c r="AB415" s="196"/>
      <c r="AC415" s="196"/>
      <c r="AD415" s="196"/>
      <c r="AE415" s="196"/>
      <c r="AF415" s="196"/>
      <c r="AG415" s="196"/>
      <c r="AH415" s="196"/>
      <c r="AI415" s="196"/>
      <c r="AJ415" s="196"/>
      <c r="AK415" s="196"/>
      <c r="AL415" s="196"/>
      <c r="AM415" s="196"/>
      <c r="AN415" s="196"/>
      <c r="AO415" s="196"/>
      <c r="AP415" s="196"/>
      <c r="AQ415" s="196"/>
      <c r="AR415" s="196"/>
      <c r="AS415" s="196"/>
      <c r="AT415" s="196"/>
      <c r="AU415" s="196"/>
      <c r="AV415" s="196"/>
      <c r="AW415" s="196"/>
      <c r="AX415" s="196"/>
      <c r="AY415" s="196"/>
      <c r="AZ415" s="196"/>
      <c r="BA415" s="196"/>
      <c r="BB415" s="196"/>
      <c r="BC415" s="196"/>
      <c r="BD415" s="196"/>
      <c r="BE415" s="196"/>
      <c r="BF415" s="196"/>
      <c r="BG415" s="196"/>
      <c r="BH415" s="196"/>
      <c r="BI415" s="196"/>
    </row>
    <row r="416" spans="7:61" ht="12.75">
      <c r="G416" s="196"/>
      <c r="H416" s="196"/>
      <c r="AA416" s="196"/>
      <c r="AB416" s="196"/>
      <c r="AC416" s="196"/>
      <c r="AD416" s="196"/>
      <c r="AE416" s="196"/>
      <c r="AF416" s="196"/>
      <c r="AG416" s="196"/>
      <c r="AH416" s="196"/>
      <c r="AI416" s="196"/>
      <c r="AJ416" s="196"/>
      <c r="AK416" s="196"/>
      <c r="AL416" s="196"/>
      <c r="AM416" s="196"/>
      <c r="AN416" s="196"/>
      <c r="AO416" s="196"/>
      <c r="AP416" s="196"/>
      <c r="AQ416" s="196"/>
      <c r="AR416" s="196"/>
      <c r="AS416" s="196"/>
      <c r="AT416" s="196"/>
      <c r="AU416" s="196"/>
      <c r="AV416" s="196"/>
      <c r="AW416" s="196"/>
      <c r="AX416" s="196"/>
      <c r="AY416" s="196"/>
      <c r="AZ416" s="196"/>
      <c r="BA416" s="196"/>
      <c r="BB416" s="196"/>
      <c r="BC416" s="196"/>
      <c r="BD416" s="196"/>
      <c r="BE416" s="196"/>
      <c r="BF416" s="196"/>
      <c r="BG416" s="196"/>
      <c r="BH416" s="196"/>
      <c r="BI416" s="196"/>
    </row>
    <row r="417" spans="7:61" ht="12.75">
      <c r="G417" s="196"/>
      <c r="H417" s="196"/>
      <c r="AA417" s="196"/>
      <c r="AB417" s="196"/>
      <c r="AC417" s="196"/>
      <c r="AD417" s="196"/>
      <c r="AE417" s="196"/>
      <c r="AF417" s="196"/>
      <c r="AG417" s="196"/>
      <c r="AH417" s="196"/>
      <c r="AI417" s="196"/>
      <c r="AJ417" s="196"/>
      <c r="AK417" s="196"/>
      <c r="AL417" s="196"/>
      <c r="AM417" s="196"/>
      <c r="AN417" s="196"/>
      <c r="AO417" s="196"/>
      <c r="AP417" s="196"/>
      <c r="AQ417" s="196"/>
      <c r="AR417" s="196"/>
      <c r="AS417" s="196"/>
      <c r="AT417" s="196"/>
      <c r="AU417" s="196"/>
      <c r="AV417" s="196"/>
      <c r="AW417" s="196"/>
      <c r="AX417" s="196"/>
      <c r="AY417" s="196"/>
      <c r="AZ417" s="196"/>
      <c r="BA417" s="196"/>
      <c r="BB417" s="196"/>
      <c r="BC417" s="196"/>
      <c r="BD417" s="196"/>
      <c r="BE417" s="196"/>
      <c r="BF417" s="196"/>
      <c r="BG417" s="196"/>
      <c r="BH417" s="196"/>
      <c r="BI417" s="196"/>
    </row>
    <row r="418" spans="7:61" ht="12.75">
      <c r="G418" s="196"/>
      <c r="H418" s="196"/>
      <c r="AA418" s="196"/>
      <c r="AB418" s="196"/>
      <c r="AC418" s="196"/>
      <c r="AD418" s="196"/>
      <c r="AE418" s="196"/>
      <c r="AF418" s="196"/>
      <c r="AG418" s="196"/>
      <c r="AH418" s="196"/>
      <c r="AI418" s="196"/>
      <c r="AJ418" s="196"/>
      <c r="AK418" s="196"/>
      <c r="AL418" s="196"/>
      <c r="AM418" s="196"/>
      <c r="AN418" s="196"/>
      <c r="AO418" s="196"/>
      <c r="AP418" s="196"/>
      <c r="AQ418" s="196"/>
      <c r="AR418" s="196"/>
      <c r="AS418" s="196"/>
      <c r="AT418" s="196"/>
      <c r="AU418" s="196"/>
      <c r="AV418" s="196"/>
      <c r="AW418" s="196"/>
      <c r="AX418" s="196"/>
      <c r="AY418" s="196"/>
      <c r="AZ418" s="196"/>
      <c r="BA418" s="196"/>
      <c r="BB418" s="196"/>
      <c r="BC418" s="196"/>
      <c r="BD418" s="196"/>
      <c r="BE418" s="196"/>
      <c r="BF418" s="196"/>
      <c r="BG418" s="196"/>
      <c r="BH418" s="196"/>
      <c r="BI418" s="196"/>
    </row>
    <row r="419" spans="7:61" ht="12.75">
      <c r="G419" s="196"/>
      <c r="H419" s="196"/>
      <c r="AA419" s="196"/>
      <c r="AB419" s="196"/>
      <c r="AC419" s="196"/>
      <c r="AD419" s="196"/>
      <c r="AE419" s="196"/>
      <c r="AF419" s="196"/>
      <c r="AG419" s="196"/>
      <c r="AH419" s="196"/>
      <c r="AI419" s="196"/>
      <c r="AJ419" s="196"/>
      <c r="AK419" s="196"/>
      <c r="AL419" s="196"/>
      <c r="AM419" s="196"/>
      <c r="AN419" s="196"/>
      <c r="AO419" s="196"/>
      <c r="AP419" s="196"/>
      <c r="AQ419" s="196"/>
      <c r="AR419" s="196"/>
      <c r="AS419" s="196"/>
      <c r="AT419" s="196"/>
      <c r="AU419" s="196"/>
      <c r="AV419" s="196"/>
      <c r="AW419" s="196"/>
      <c r="AX419" s="196"/>
      <c r="AY419" s="196"/>
      <c r="AZ419" s="196"/>
      <c r="BA419" s="196"/>
      <c r="BB419" s="196"/>
      <c r="BC419" s="196"/>
      <c r="BD419" s="196"/>
      <c r="BE419" s="196"/>
      <c r="BF419" s="196"/>
      <c r="BG419" s="196"/>
      <c r="BH419" s="196"/>
      <c r="BI419" s="196"/>
    </row>
    <row r="420" spans="7:61" ht="12.75">
      <c r="G420" s="196"/>
      <c r="H420" s="196"/>
      <c r="AA420" s="196"/>
      <c r="AB420" s="196"/>
      <c r="AC420" s="196"/>
      <c r="AD420" s="196"/>
      <c r="AE420" s="196"/>
      <c r="AF420" s="196"/>
      <c r="AG420" s="196"/>
      <c r="AH420" s="196"/>
      <c r="AI420" s="196"/>
      <c r="AJ420" s="196"/>
      <c r="AK420" s="196"/>
      <c r="AL420" s="196"/>
      <c r="AM420" s="196"/>
      <c r="AN420" s="196"/>
      <c r="AO420" s="196"/>
      <c r="AP420" s="196"/>
      <c r="AQ420" s="196"/>
      <c r="AR420" s="196"/>
      <c r="AS420" s="196"/>
      <c r="AT420" s="196"/>
      <c r="AU420" s="196"/>
      <c r="AV420" s="196"/>
      <c r="AW420" s="196"/>
      <c r="AX420" s="196"/>
      <c r="AY420" s="196"/>
      <c r="AZ420" s="196"/>
      <c r="BA420" s="196"/>
      <c r="BB420" s="196"/>
      <c r="BC420" s="196"/>
      <c r="BD420" s="196"/>
      <c r="BE420" s="196"/>
      <c r="BF420" s="196"/>
      <c r="BG420" s="196"/>
      <c r="BH420" s="196"/>
      <c r="BI420" s="196"/>
    </row>
    <row r="421" spans="7:61" ht="12.75">
      <c r="G421" s="196"/>
      <c r="H421" s="196"/>
      <c r="AA421" s="196"/>
      <c r="AB421" s="196"/>
      <c r="AC421" s="196"/>
      <c r="AD421" s="196"/>
      <c r="AE421" s="196"/>
      <c r="AF421" s="196"/>
      <c r="AG421" s="196"/>
      <c r="AH421" s="196"/>
      <c r="AI421" s="196"/>
      <c r="AJ421" s="196"/>
      <c r="AK421" s="196"/>
      <c r="AL421" s="196"/>
      <c r="AM421" s="196"/>
      <c r="AN421" s="196"/>
      <c r="AO421" s="196"/>
      <c r="AP421" s="196"/>
      <c r="AQ421" s="196"/>
      <c r="AR421" s="196"/>
      <c r="AS421" s="196"/>
      <c r="AT421" s="196"/>
      <c r="AU421" s="196"/>
      <c r="AV421" s="196"/>
      <c r="AW421" s="196"/>
      <c r="AX421" s="196"/>
      <c r="AY421" s="196"/>
      <c r="AZ421" s="196"/>
      <c r="BA421" s="196"/>
      <c r="BB421" s="196"/>
      <c r="BC421" s="196"/>
      <c r="BD421" s="196"/>
      <c r="BE421" s="196"/>
      <c r="BF421" s="196"/>
      <c r="BG421" s="196"/>
      <c r="BH421" s="196"/>
      <c r="BI421" s="196"/>
    </row>
    <row r="422" spans="7:61" ht="12.75">
      <c r="G422" s="196"/>
      <c r="H422" s="196"/>
      <c r="AA422" s="196"/>
      <c r="AB422" s="196"/>
      <c r="AC422" s="196"/>
      <c r="AD422" s="196"/>
      <c r="AE422" s="196"/>
      <c r="AF422" s="196"/>
      <c r="AG422" s="196"/>
      <c r="AH422" s="196"/>
      <c r="AI422" s="196"/>
      <c r="AJ422" s="196"/>
      <c r="AK422" s="196"/>
      <c r="AL422" s="196"/>
      <c r="AM422" s="196"/>
      <c r="AN422" s="196"/>
      <c r="AO422" s="196"/>
      <c r="AP422" s="196"/>
      <c r="AQ422" s="196"/>
      <c r="AR422" s="196"/>
      <c r="AS422" s="196"/>
      <c r="AT422" s="196"/>
      <c r="AU422" s="196"/>
      <c r="AV422" s="196"/>
      <c r="AW422" s="196"/>
      <c r="AX422" s="196"/>
      <c r="AY422" s="196"/>
      <c r="AZ422" s="196"/>
      <c r="BA422" s="196"/>
      <c r="BB422" s="196"/>
      <c r="BC422" s="196"/>
      <c r="BD422" s="196"/>
      <c r="BE422" s="196"/>
      <c r="BF422" s="196"/>
      <c r="BG422" s="196"/>
      <c r="BH422" s="196"/>
      <c r="BI422" s="196"/>
    </row>
    <row r="423" spans="7:61" ht="12.75">
      <c r="G423" s="196"/>
      <c r="H423" s="196"/>
      <c r="AA423" s="196"/>
      <c r="AB423" s="196"/>
      <c r="AC423" s="196"/>
      <c r="AD423" s="196"/>
      <c r="AE423" s="196"/>
      <c r="AF423" s="196"/>
      <c r="AG423" s="196"/>
      <c r="AH423" s="196"/>
      <c r="AI423" s="196"/>
      <c r="AJ423" s="196"/>
      <c r="AK423" s="196"/>
      <c r="AL423" s="196"/>
      <c r="AM423" s="196"/>
      <c r="AN423" s="196"/>
      <c r="AO423" s="196"/>
      <c r="AP423" s="196"/>
      <c r="AQ423" s="196"/>
      <c r="AR423" s="196"/>
      <c r="AS423" s="196"/>
      <c r="AT423" s="196"/>
      <c r="AU423" s="196"/>
      <c r="AV423" s="196"/>
      <c r="AW423" s="196"/>
      <c r="AX423" s="196"/>
      <c r="AY423" s="196"/>
      <c r="AZ423" s="196"/>
      <c r="BA423" s="196"/>
      <c r="BB423" s="196"/>
      <c r="BC423" s="196"/>
      <c r="BD423" s="196"/>
      <c r="BE423" s="196"/>
      <c r="BF423" s="196"/>
      <c r="BG423" s="196"/>
      <c r="BH423" s="196"/>
      <c r="BI423" s="196"/>
    </row>
    <row r="424" spans="7:61" ht="12.75">
      <c r="G424" s="196"/>
      <c r="H424" s="196"/>
      <c r="AA424" s="196"/>
      <c r="AB424" s="196"/>
      <c r="AC424" s="196"/>
      <c r="AD424" s="196"/>
      <c r="AE424" s="196"/>
      <c r="AF424" s="196"/>
      <c r="AG424" s="196"/>
      <c r="AH424" s="196"/>
      <c r="AI424" s="196"/>
      <c r="AJ424" s="196"/>
      <c r="AK424" s="196"/>
      <c r="AL424" s="196"/>
      <c r="AM424" s="196"/>
      <c r="AN424" s="196"/>
      <c r="AO424" s="196"/>
      <c r="AP424" s="196"/>
      <c r="AQ424" s="196"/>
      <c r="AR424" s="196"/>
      <c r="AS424" s="196"/>
      <c r="AT424" s="196"/>
      <c r="AU424" s="196"/>
      <c r="AV424" s="196"/>
      <c r="AW424" s="196"/>
      <c r="AX424" s="196"/>
      <c r="AY424" s="196"/>
      <c r="AZ424" s="196"/>
      <c r="BA424" s="196"/>
      <c r="BB424" s="196"/>
      <c r="BC424" s="196"/>
      <c r="BD424" s="196"/>
      <c r="BE424" s="196"/>
      <c r="BF424" s="196"/>
      <c r="BG424" s="196"/>
      <c r="BH424" s="196"/>
      <c r="BI424" s="196"/>
    </row>
    <row r="425" spans="7:61" ht="12.75">
      <c r="G425" s="196"/>
      <c r="H425" s="196"/>
      <c r="AA425" s="196"/>
      <c r="AB425" s="196"/>
      <c r="AC425" s="196"/>
      <c r="AD425" s="196"/>
      <c r="AE425" s="196"/>
      <c r="AF425" s="196"/>
      <c r="AG425" s="196"/>
      <c r="AH425" s="196"/>
      <c r="AI425" s="196"/>
      <c r="AJ425" s="196"/>
      <c r="AK425" s="196"/>
      <c r="AL425" s="196"/>
      <c r="AM425" s="196"/>
      <c r="AN425" s="196"/>
      <c r="AO425" s="196"/>
      <c r="AP425" s="196"/>
      <c r="AQ425" s="196"/>
      <c r="AR425" s="196"/>
      <c r="AS425" s="196"/>
      <c r="AT425" s="196"/>
      <c r="AU425" s="196"/>
      <c r="AV425" s="196"/>
      <c r="AW425" s="196"/>
      <c r="AX425" s="196"/>
      <c r="AY425" s="196"/>
      <c r="AZ425" s="196"/>
      <c r="BA425" s="196"/>
      <c r="BB425" s="196"/>
      <c r="BC425" s="196"/>
      <c r="BD425" s="196"/>
      <c r="BE425" s="196"/>
      <c r="BF425" s="196"/>
      <c r="BG425" s="196"/>
      <c r="BH425" s="196"/>
      <c r="BI425" s="196"/>
    </row>
    <row r="426" spans="7:61" ht="12.75">
      <c r="G426" s="196"/>
      <c r="H426" s="196"/>
      <c r="AA426" s="196"/>
      <c r="AB426" s="196"/>
      <c r="AC426" s="196"/>
      <c r="AD426" s="196"/>
      <c r="AE426" s="196"/>
      <c r="AF426" s="196"/>
      <c r="AG426" s="196"/>
      <c r="AH426" s="196"/>
      <c r="AI426" s="196"/>
      <c r="AJ426" s="196"/>
      <c r="AK426" s="196"/>
      <c r="AL426" s="196"/>
      <c r="AM426" s="196"/>
      <c r="AN426" s="196"/>
      <c r="AO426" s="196"/>
      <c r="AP426" s="196"/>
      <c r="AQ426" s="196"/>
      <c r="AR426" s="196"/>
      <c r="AS426" s="196"/>
      <c r="AT426" s="196"/>
      <c r="AU426" s="196"/>
      <c r="AV426" s="196"/>
      <c r="AW426" s="196"/>
      <c r="AX426" s="196"/>
      <c r="AY426" s="196"/>
      <c r="AZ426" s="196"/>
      <c r="BA426" s="196"/>
      <c r="BB426" s="196"/>
      <c r="BC426" s="196"/>
      <c r="BD426" s="196"/>
      <c r="BE426" s="196"/>
      <c r="BF426" s="196"/>
      <c r="BG426" s="196"/>
      <c r="BH426" s="196"/>
      <c r="BI426" s="196"/>
    </row>
    <row r="427" spans="7:61" ht="12.75">
      <c r="G427" s="196"/>
      <c r="H427" s="196"/>
      <c r="AA427" s="196"/>
      <c r="AB427" s="196"/>
      <c r="AC427" s="196"/>
      <c r="AD427" s="196"/>
      <c r="AE427" s="196"/>
      <c r="AF427" s="196"/>
      <c r="AG427" s="196"/>
      <c r="AH427" s="196"/>
      <c r="AI427" s="196"/>
      <c r="AJ427" s="196"/>
      <c r="AK427" s="196"/>
      <c r="AL427" s="196"/>
      <c r="AM427" s="196"/>
      <c r="AN427" s="196"/>
      <c r="AO427" s="196"/>
      <c r="AP427" s="196"/>
      <c r="AQ427" s="196"/>
      <c r="AR427" s="196"/>
      <c r="AS427" s="196"/>
      <c r="AT427" s="196"/>
      <c r="AU427" s="196"/>
      <c r="AV427" s="196"/>
      <c r="AW427" s="196"/>
      <c r="AX427" s="196"/>
      <c r="AY427" s="196"/>
      <c r="AZ427" s="196"/>
      <c r="BA427" s="196"/>
      <c r="BB427" s="196"/>
      <c r="BC427" s="196"/>
      <c r="BD427" s="196"/>
      <c r="BE427" s="196"/>
      <c r="BF427" s="196"/>
      <c r="BG427" s="196"/>
      <c r="BH427" s="196"/>
      <c r="BI427" s="196"/>
    </row>
    <row r="428" spans="7:61" ht="12.75">
      <c r="G428" s="196"/>
      <c r="H428" s="196"/>
      <c r="AA428" s="196"/>
      <c r="AB428" s="196"/>
      <c r="AC428" s="196"/>
      <c r="AD428" s="196"/>
      <c r="AE428" s="196"/>
      <c r="AF428" s="196"/>
      <c r="AG428" s="196"/>
      <c r="AH428" s="196"/>
      <c r="AI428" s="196"/>
      <c r="AJ428" s="196"/>
      <c r="AK428" s="196"/>
      <c r="AL428" s="196"/>
      <c r="AM428" s="196"/>
      <c r="AN428" s="196"/>
      <c r="AO428" s="196"/>
      <c r="AP428" s="196"/>
      <c r="AQ428" s="196"/>
      <c r="AR428" s="196"/>
      <c r="AS428" s="196"/>
      <c r="AT428" s="196"/>
      <c r="AU428" s="196"/>
      <c r="AV428" s="196"/>
      <c r="AW428" s="196"/>
      <c r="AX428" s="196"/>
      <c r="AY428" s="196"/>
      <c r="AZ428" s="196"/>
      <c r="BA428" s="196"/>
      <c r="BB428" s="196"/>
      <c r="BC428" s="196"/>
      <c r="BD428" s="196"/>
      <c r="BE428" s="196"/>
      <c r="BF428" s="196"/>
      <c r="BG428" s="196"/>
      <c r="BH428" s="196"/>
      <c r="BI428" s="196"/>
    </row>
    <row r="429" spans="7:61" ht="12.75">
      <c r="G429" s="196"/>
      <c r="H429" s="196"/>
      <c r="AA429" s="196"/>
      <c r="AB429" s="196"/>
      <c r="AC429" s="196"/>
      <c r="AD429" s="196"/>
      <c r="AE429" s="196"/>
      <c r="AF429" s="196"/>
      <c r="AG429" s="196"/>
      <c r="AH429" s="196"/>
      <c r="AI429" s="196"/>
      <c r="AJ429" s="196"/>
      <c r="AK429" s="196"/>
      <c r="AL429" s="196"/>
      <c r="AM429" s="196"/>
      <c r="AN429" s="196"/>
      <c r="AO429" s="196"/>
      <c r="AP429" s="196"/>
      <c r="AQ429" s="196"/>
      <c r="AR429" s="196"/>
      <c r="AS429" s="196"/>
      <c r="AT429" s="196"/>
      <c r="AU429" s="196"/>
      <c r="AV429" s="196"/>
      <c r="AW429" s="196"/>
      <c r="AX429" s="196"/>
      <c r="AY429" s="196"/>
      <c r="AZ429" s="196"/>
      <c r="BA429" s="196"/>
      <c r="BB429" s="196"/>
      <c r="BC429" s="196"/>
      <c r="BD429" s="196"/>
      <c r="BE429" s="196"/>
      <c r="BF429" s="196"/>
      <c r="BG429" s="196"/>
      <c r="BH429" s="196"/>
      <c r="BI429" s="196"/>
    </row>
    <row r="430" spans="7:61" ht="12.75">
      <c r="G430" s="196"/>
      <c r="H430" s="196"/>
      <c r="AA430" s="196"/>
      <c r="AB430" s="196"/>
      <c r="AC430" s="196"/>
      <c r="AD430" s="196"/>
      <c r="AE430" s="196"/>
      <c r="AF430" s="196"/>
      <c r="AG430" s="196"/>
      <c r="AH430" s="196"/>
      <c r="AI430" s="196"/>
      <c r="AJ430" s="196"/>
      <c r="AK430" s="196"/>
      <c r="AL430" s="196"/>
      <c r="AM430" s="196"/>
      <c r="AN430" s="196"/>
      <c r="AO430" s="196"/>
      <c r="AP430" s="196"/>
      <c r="AQ430" s="196"/>
      <c r="AR430" s="196"/>
      <c r="AS430" s="196"/>
      <c r="AT430" s="196"/>
      <c r="AU430" s="196"/>
      <c r="AV430" s="196"/>
      <c r="AW430" s="196"/>
      <c r="AX430" s="196"/>
      <c r="AY430" s="196"/>
      <c r="AZ430" s="196"/>
      <c r="BA430" s="196"/>
      <c r="BB430" s="196"/>
      <c r="BC430" s="196"/>
      <c r="BD430" s="196"/>
      <c r="BE430" s="196"/>
      <c r="BF430" s="196"/>
      <c r="BG430" s="196"/>
      <c r="BH430" s="196"/>
      <c r="BI430" s="196"/>
    </row>
    <row r="431" spans="7:61" ht="12.75">
      <c r="G431" s="196"/>
      <c r="H431" s="196"/>
      <c r="AA431" s="196"/>
      <c r="AB431" s="196"/>
      <c r="AC431" s="196"/>
      <c r="AD431" s="196"/>
      <c r="AE431" s="196"/>
      <c r="AF431" s="196"/>
      <c r="AG431" s="196"/>
      <c r="AH431" s="196"/>
      <c r="AI431" s="196"/>
      <c r="AJ431" s="196"/>
      <c r="AK431" s="196"/>
      <c r="AL431" s="196"/>
      <c r="AM431" s="196"/>
      <c r="AN431" s="196"/>
      <c r="AO431" s="196"/>
      <c r="AP431" s="196"/>
      <c r="AQ431" s="196"/>
      <c r="AR431" s="196"/>
      <c r="AS431" s="196"/>
      <c r="AT431" s="196"/>
      <c r="AU431" s="196"/>
      <c r="AV431" s="196"/>
      <c r="AW431" s="196"/>
      <c r="AX431" s="196"/>
      <c r="AY431" s="196"/>
      <c r="AZ431" s="196"/>
      <c r="BA431" s="196"/>
      <c r="BB431" s="196"/>
      <c r="BC431" s="196"/>
      <c r="BD431" s="196"/>
      <c r="BE431" s="196"/>
      <c r="BF431" s="196"/>
      <c r="BG431" s="196"/>
      <c r="BH431" s="196"/>
      <c r="BI431" s="196"/>
    </row>
    <row r="432" spans="7:61" ht="12.75">
      <c r="G432" s="196"/>
      <c r="H432" s="196"/>
      <c r="AA432" s="196"/>
      <c r="AB432" s="196"/>
      <c r="AC432" s="196"/>
      <c r="AD432" s="196"/>
      <c r="AE432" s="196"/>
      <c r="AF432" s="196"/>
      <c r="AG432" s="196"/>
      <c r="AH432" s="196"/>
      <c r="AI432" s="196"/>
      <c r="AJ432" s="196"/>
      <c r="AK432" s="196"/>
      <c r="AL432" s="196"/>
      <c r="AM432" s="196"/>
      <c r="AN432" s="196"/>
      <c r="AO432" s="196"/>
      <c r="AP432" s="196"/>
      <c r="AQ432" s="196"/>
      <c r="AR432" s="196"/>
      <c r="AS432" s="196"/>
      <c r="AT432" s="196"/>
      <c r="AU432" s="196"/>
      <c r="AV432" s="196"/>
      <c r="AW432" s="196"/>
      <c r="AX432" s="196"/>
      <c r="AY432" s="196"/>
      <c r="AZ432" s="196"/>
      <c r="BA432" s="196"/>
      <c r="BB432" s="196"/>
      <c r="BC432" s="196"/>
      <c r="BD432" s="196"/>
      <c r="BE432" s="196"/>
      <c r="BF432" s="196"/>
      <c r="BG432" s="196"/>
      <c r="BH432" s="196"/>
      <c r="BI432" s="196"/>
    </row>
    <row r="433" spans="7:61" ht="12.75">
      <c r="G433" s="196"/>
      <c r="H433" s="196"/>
      <c r="AA433" s="196"/>
      <c r="AB433" s="196"/>
      <c r="AC433" s="196"/>
      <c r="AD433" s="196"/>
      <c r="AE433" s="196"/>
      <c r="AF433" s="196"/>
      <c r="AG433" s="196"/>
      <c r="AH433" s="196"/>
      <c r="AI433" s="196"/>
      <c r="AJ433" s="196"/>
      <c r="AK433" s="196"/>
      <c r="AL433" s="196"/>
      <c r="AM433" s="196"/>
      <c r="AN433" s="196"/>
      <c r="AO433" s="196"/>
      <c r="AP433" s="196"/>
      <c r="AQ433" s="196"/>
      <c r="AR433" s="196"/>
      <c r="AS433" s="196"/>
      <c r="AT433" s="196"/>
      <c r="AU433" s="196"/>
      <c r="AV433" s="196"/>
      <c r="AW433" s="196"/>
      <c r="AX433" s="196"/>
      <c r="AY433" s="196"/>
      <c r="AZ433" s="196"/>
      <c r="BA433" s="196"/>
      <c r="BB433" s="196"/>
      <c r="BC433" s="196"/>
      <c r="BD433" s="196"/>
      <c r="BE433" s="196"/>
      <c r="BF433" s="196"/>
      <c r="BG433" s="196"/>
      <c r="BH433" s="196"/>
      <c r="BI433" s="196"/>
    </row>
    <row r="434" spans="7:61" ht="12.75">
      <c r="G434" s="196"/>
      <c r="H434" s="196"/>
      <c r="AA434" s="196"/>
      <c r="AB434" s="196"/>
      <c r="AC434" s="196"/>
      <c r="AD434" s="196"/>
      <c r="AE434" s="196"/>
      <c r="AF434" s="196"/>
      <c r="AG434" s="196"/>
      <c r="AH434" s="196"/>
      <c r="AI434" s="196"/>
      <c r="AJ434" s="196"/>
      <c r="AK434" s="196"/>
      <c r="AL434" s="196"/>
      <c r="AM434" s="196"/>
      <c r="AN434" s="196"/>
      <c r="AO434" s="196"/>
      <c r="AP434" s="196"/>
      <c r="AQ434" s="196"/>
      <c r="AR434" s="196"/>
      <c r="AS434" s="196"/>
      <c r="AT434" s="196"/>
      <c r="AU434" s="196"/>
      <c r="AV434" s="196"/>
      <c r="AW434" s="196"/>
      <c r="AX434" s="196"/>
      <c r="AY434" s="196"/>
      <c r="AZ434" s="196"/>
      <c r="BA434" s="196"/>
      <c r="BB434" s="196"/>
      <c r="BC434" s="196"/>
      <c r="BD434" s="196"/>
      <c r="BE434" s="196"/>
      <c r="BF434" s="196"/>
      <c r="BG434" s="196"/>
      <c r="BH434" s="196"/>
      <c r="BI434" s="196"/>
    </row>
    <row r="435" spans="7:61" ht="12.75">
      <c r="G435" s="196"/>
      <c r="H435" s="196"/>
      <c r="AA435" s="196"/>
      <c r="AB435" s="196"/>
      <c r="AC435" s="196"/>
      <c r="AD435" s="196"/>
      <c r="AE435" s="196"/>
      <c r="AF435" s="196"/>
      <c r="AG435" s="196"/>
      <c r="AH435" s="196"/>
      <c r="AI435" s="196"/>
      <c r="AJ435" s="196"/>
      <c r="AK435" s="196"/>
      <c r="AL435" s="196"/>
      <c r="AM435" s="196"/>
      <c r="AN435" s="196"/>
      <c r="AO435" s="196"/>
      <c r="AP435" s="196"/>
      <c r="AQ435" s="196"/>
      <c r="AR435" s="196"/>
      <c r="AS435" s="196"/>
      <c r="AT435" s="196"/>
      <c r="AU435" s="196"/>
      <c r="AV435" s="196"/>
      <c r="AW435" s="196"/>
      <c r="AX435" s="196"/>
      <c r="AY435" s="196"/>
      <c r="AZ435" s="196"/>
      <c r="BA435" s="196"/>
      <c r="BB435" s="196"/>
      <c r="BC435" s="196"/>
      <c r="BD435" s="196"/>
      <c r="BE435" s="196"/>
      <c r="BF435" s="196"/>
      <c r="BG435" s="196"/>
      <c r="BH435" s="196"/>
      <c r="BI435" s="196"/>
    </row>
    <row r="436" spans="7:61" ht="12.75">
      <c r="G436" s="196"/>
      <c r="H436" s="196"/>
      <c r="AA436" s="196"/>
      <c r="AB436" s="196"/>
      <c r="AC436" s="196"/>
      <c r="AD436" s="196"/>
      <c r="AE436" s="196"/>
      <c r="AF436" s="196"/>
      <c r="AG436" s="196"/>
      <c r="AH436" s="196"/>
      <c r="AI436" s="196"/>
      <c r="AJ436" s="196"/>
      <c r="AK436" s="196"/>
      <c r="AL436" s="196"/>
      <c r="AM436" s="196"/>
      <c r="AN436" s="196"/>
      <c r="AO436" s="196"/>
      <c r="AP436" s="196"/>
      <c r="AQ436" s="196"/>
      <c r="AR436" s="196"/>
      <c r="AS436" s="196"/>
      <c r="AT436" s="196"/>
      <c r="AU436" s="196"/>
      <c r="AV436" s="196"/>
      <c r="AW436" s="196"/>
      <c r="AX436" s="196"/>
      <c r="AY436" s="196"/>
      <c r="AZ436" s="196"/>
      <c r="BA436" s="196"/>
      <c r="BB436" s="196"/>
      <c r="BC436" s="196"/>
      <c r="BD436" s="196"/>
      <c r="BE436" s="196"/>
      <c r="BF436" s="196"/>
      <c r="BG436" s="196"/>
      <c r="BH436" s="196"/>
      <c r="BI436" s="196"/>
    </row>
    <row r="437" spans="7:61" ht="12.75">
      <c r="G437" s="196"/>
      <c r="H437" s="196"/>
      <c r="AA437" s="196"/>
      <c r="AB437" s="196"/>
      <c r="AC437" s="196"/>
      <c r="AD437" s="196"/>
      <c r="AE437" s="196"/>
      <c r="AF437" s="196"/>
      <c r="AG437" s="196"/>
      <c r="AH437" s="196"/>
      <c r="AI437" s="196"/>
      <c r="AJ437" s="196"/>
      <c r="AK437" s="196"/>
      <c r="AL437" s="196"/>
      <c r="AM437" s="196"/>
      <c r="AN437" s="196"/>
      <c r="AO437" s="196"/>
      <c r="AP437" s="196"/>
      <c r="AQ437" s="196"/>
      <c r="AR437" s="196"/>
      <c r="AS437" s="196"/>
      <c r="AT437" s="196"/>
      <c r="AU437" s="196"/>
      <c r="AV437" s="196"/>
      <c r="AW437" s="196"/>
      <c r="AX437" s="196"/>
      <c r="AY437" s="196"/>
      <c r="AZ437" s="196"/>
      <c r="BA437" s="196"/>
      <c r="BB437" s="196"/>
      <c r="BC437" s="196"/>
      <c r="BD437" s="196"/>
      <c r="BE437" s="196"/>
      <c r="BF437" s="196"/>
      <c r="BG437" s="196"/>
      <c r="BH437" s="196"/>
      <c r="BI437" s="196"/>
    </row>
    <row r="438" spans="7:61" ht="12.75">
      <c r="G438" s="196"/>
      <c r="H438" s="196"/>
      <c r="AA438" s="196"/>
      <c r="AB438" s="196"/>
      <c r="AC438" s="196"/>
      <c r="AD438" s="196"/>
      <c r="AE438" s="196"/>
      <c r="AF438" s="196"/>
      <c r="AG438" s="196"/>
      <c r="AH438" s="196"/>
      <c r="AI438" s="196"/>
      <c r="AJ438" s="196"/>
      <c r="AK438" s="196"/>
      <c r="AL438" s="196"/>
      <c r="AM438" s="196"/>
      <c r="AN438" s="196"/>
      <c r="AO438" s="196"/>
      <c r="AP438" s="196"/>
      <c r="AQ438" s="196"/>
      <c r="AR438" s="196"/>
      <c r="AS438" s="196"/>
      <c r="AT438" s="196"/>
      <c r="AU438" s="196"/>
      <c r="AV438" s="196"/>
      <c r="AW438" s="196"/>
      <c r="AX438" s="196"/>
      <c r="AY438" s="196"/>
      <c r="AZ438" s="196"/>
      <c r="BA438" s="196"/>
      <c r="BB438" s="196"/>
      <c r="BC438" s="196"/>
      <c r="BD438" s="196"/>
      <c r="BE438" s="196"/>
      <c r="BF438" s="196"/>
      <c r="BG438" s="196"/>
      <c r="BH438" s="196"/>
      <c r="BI438" s="196"/>
    </row>
    <row r="439" spans="7:61" ht="12.75">
      <c r="G439" s="196"/>
      <c r="H439" s="196"/>
      <c r="AA439" s="196"/>
      <c r="AB439" s="196"/>
      <c r="AC439" s="196"/>
      <c r="AD439" s="196"/>
      <c r="AE439" s="196"/>
      <c r="AF439" s="196"/>
      <c r="AG439" s="196"/>
      <c r="AH439" s="196"/>
      <c r="AI439" s="196"/>
      <c r="AJ439" s="196"/>
      <c r="AK439" s="196"/>
      <c r="AL439" s="196"/>
      <c r="AM439" s="196"/>
      <c r="AN439" s="196"/>
      <c r="AO439" s="196"/>
      <c r="AP439" s="196"/>
      <c r="AQ439" s="196"/>
      <c r="AR439" s="196"/>
      <c r="AS439" s="196"/>
      <c r="AT439" s="196"/>
      <c r="AU439" s="196"/>
      <c r="AV439" s="196"/>
      <c r="AW439" s="196"/>
      <c r="AX439" s="196"/>
      <c r="AY439" s="196"/>
      <c r="AZ439" s="196"/>
      <c r="BA439" s="196"/>
      <c r="BB439" s="196"/>
      <c r="BC439" s="196"/>
      <c r="BD439" s="196"/>
      <c r="BE439" s="196"/>
      <c r="BF439" s="196"/>
      <c r="BG439" s="196"/>
      <c r="BH439" s="196"/>
      <c r="BI439" s="196"/>
    </row>
    <row r="440" spans="7:61" ht="12.75">
      <c r="G440" s="196"/>
      <c r="H440" s="196"/>
      <c r="AA440" s="196"/>
      <c r="AB440" s="196"/>
      <c r="AC440" s="196"/>
      <c r="AD440" s="196"/>
      <c r="AE440" s="196"/>
      <c r="AF440" s="196"/>
      <c r="AG440" s="196"/>
      <c r="AH440" s="196"/>
      <c r="AI440" s="196"/>
      <c r="AJ440" s="196"/>
      <c r="AK440" s="196"/>
      <c r="AL440" s="196"/>
      <c r="AM440" s="196"/>
      <c r="AN440" s="196"/>
      <c r="AO440" s="196"/>
      <c r="AP440" s="196"/>
      <c r="AQ440" s="196"/>
      <c r="AR440" s="196"/>
      <c r="AS440" s="196"/>
      <c r="AT440" s="196"/>
      <c r="AU440" s="196"/>
      <c r="AV440" s="196"/>
      <c r="AW440" s="196"/>
      <c r="AX440" s="196"/>
      <c r="AY440" s="196"/>
      <c r="AZ440" s="196"/>
      <c r="BA440" s="196"/>
      <c r="BB440" s="196"/>
      <c r="BC440" s="196"/>
      <c r="BD440" s="196"/>
      <c r="BE440" s="196"/>
      <c r="BF440" s="196"/>
      <c r="BG440" s="196"/>
      <c r="BH440" s="196"/>
      <c r="BI440" s="196"/>
    </row>
    <row r="441" spans="7:61" ht="12.75">
      <c r="G441" s="196"/>
      <c r="H441" s="196"/>
      <c r="AA441" s="196"/>
      <c r="AB441" s="196"/>
      <c r="AC441" s="196"/>
      <c r="AD441" s="196"/>
      <c r="AE441" s="196"/>
      <c r="AF441" s="196"/>
      <c r="AG441" s="196"/>
      <c r="AH441" s="196"/>
      <c r="AI441" s="196"/>
      <c r="AJ441" s="196"/>
      <c r="AK441" s="196"/>
      <c r="AL441" s="196"/>
      <c r="AM441" s="196"/>
      <c r="AN441" s="196"/>
      <c r="AO441" s="196"/>
      <c r="AP441" s="196"/>
      <c r="AQ441" s="196"/>
      <c r="AR441" s="196"/>
      <c r="AS441" s="196"/>
      <c r="AT441" s="196"/>
      <c r="AU441" s="196"/>
      <c r="AV441" s="196"/>
      <c r="AW441" s="196"/>
      <c r="AX441" s="196"/>
      <c r="AY441" s="196"/>
      <c r="AZ441" s="196"/>
      <c r="BA441" s="196"/>
      <c r="BB441" s="196"/>
      <c r="BC441" s="196"/>
      <c r="BD441" s="196"/>
      <c r="BE441" s="196"/>
      <c r="BF441" s="196"/>
      <c r="BG441" s="196"/>
      <c r="BH441" s="196"/>
      <c r="BI441" s="196"/>
    </row>
    <row r="442" spans="7:61" ht="12.75">
      <c r="G442" s="196"/>
      <c r="H442" s="196"/>
      <c r="AA442" s="196"/>
      <c r="AB442" s="196"/>
      <c r="AC442" s="196"/>
      <c r="AD442" s="196"/>
      <c r="AE442" s="196"/>
      <c r="AF442" s="196"/>
      <c r="AG442" s="196"/>
      <c r="AH442" s="196"/>
      <c r="AI442" s="196"/>
      <c r="AJ442" s="196"/>
      <c r="AK442" s="196"/>
      <c r="AL442" s="196"/>
      <c r="AM442" s="196"/>
      <c r="AN442" s="196"/>
      <c r="AO442" s="196"/>
      <c r="AP442" s="196"/>
      <c r="AQ442" s="196"/>
      <c r="AR442" s="196"/>
      <c r="AS442" s="196"/>
      <c r="AT442" s="196"/>
      <c r="AU442" s="196"/>
      <c r="AV442" s="196"/>
      <c r="AW442" s="196"/>
      <c r="AX442" s="196"/>
      <c r="AY442" s="196"/>
      <c r="AZ442" s="196"/>
      <c r="BA442" s="196"/>
      <c r="BB442" s="196"/>
      <c r="BC442" s="196"/>
      <c r="BD442" s="196"/>
      <c r="BE442" s="196"/>
      <c r="BF442" s="196"/>
      <c r="BG442" s="196"/>
      <c r="BH442" s="196"/>
      <c r="BI442" s="196"/>
    </row>
    <row r="443" spans="7:61" ht="12.75">
      <c r="G443" s="196"/>
      <c r="H443" s="196"/>
      <c r="AA443" s="196"/>
      <c r="AB443" s="196"/>
      <c r="AC443" s="196"/>
      <c r="AD443" s="196"/>
      <c r="AE443" s="196"/>
      <c r="AF443" s="196"/>
      <c r="AG443" s="196"/>
      <c r="AH443" s="196"/>
      <c r="AI443" s="196"/>
      <c r="AJ443" s="196"/>
      <c r="AK443" s="196"/>
      <c r="AL443" s="196"/>
      <c r="AM443" s="196"/>
      <c r="AN443" s="196"/>
      <c r="AO443" s="196"/>
      <c r="AP443" s="196"/>
      <c r="AQ443" s="196"/>
      <c r="AR443" s="196"/>
      <c r="AS443" s="196"/>
      <c r="AT443" s="196"/>
      <c r="AU443" s="196"/>
      <c r="AV443" s="196"/>
      <c r="AW443" s="196"/>
      <c r="AX443" s="196"/>
      <c r="AY443" s="196"/>
      <c r="AZ443" s="196"/>
      <c r="BA443" s="196"/>
      <c r="BB443" s="196"/>
      <c r="BC443" s="196"/>
      <c r="BD443" s="196"/>
      <c r="BE443" s="196"/>
      <c r="BF443" s="196"/>
      <c r="BG443" s="196"/>
      <c r="BH443" s="196"/>
      <c r="BI443" s="196"/>
    </row>
    <row r="444" spans="7:61" ht="12.75">
      <c r="G444" s="196"/>
      <c r="H444" s="196"/>
      <c r="AA444" s="196"/>
      <c r="AB444" s="196"/>
      <c r="AC444" s="196"/>
      <c r="AD444" s="196"/>
      <c r="AE444" s="196"/>
      <c r="AF444" s="196"/>
      <c r="AG444" s="196"/>
      <c r="AH444" s="196"/>
      <c r="AI444" s="196"/>
      <c r="AJ444" s="196"/>
      <c r="AK444" s="196"/>
      <c r="AL444" s="196"/>
      <c r="AM444" s="196"/>
      <c r="AN444" s="196"/>
      <c r="AO444" s="196"/>
      <c r="AP444" s="196"/>
      <c r="AQ444" s="196"/>
      <c r="AR444" s="196"/>
      <c r="AS444" s="196"/>
      <c r="AT444" s="196"/>
      <c r="AU444" s="196"/>
      <c r="AV444" s="196"/>
      <c r="AW444" s="196"/>
      <c r="AX444" s="196"/>
      <c r="AY444" s="196"/>
      <c r="AZ444" s="196"/>
      <c r="BA444" s="196"/>
      <c r="BB444" s="196"/>
      <c r="BC444" s="196"/>
      <c r="BD444" s="196"/>
      <c r="BE444" s="196"/>
      <c r="BF444" s="196"/>
      <c r="BG444" s="196"/>
      <c r="BH444" s="196"/>
      <c r="BI444" s="196"/>
    </row>
    <row r="445" spans="7:61" ht="12.75">
      <c r="G445" s="196"/>
      <c r="H445" s="196"/>
      <c r="AA445" s="196"/>
      <c r="AB445" s="196"/>
      <c r="AC445" s="196"/>
      <c r="AD445" s="196"/>
      <c r="AE445" s="196"/>
      <c r="AF445" s="196"/>
      <c r="AG445" s="196"/>
      <c r="AH445" s="196"/>
      <c r="AI445" s="196"/>
      <c r="AJ445" s="196"/>
      <c r="AK445" s="196"/>
      <c r="AL445" s="196"/>
      <c r="AM445" s="196"/>
      <c r="AN445" s="196"/>
      <c r="AO445" s="196"/>
      <c r="AP445" s="196"/>
      <c r="AQ445" s="196"/>
      <c r="AR445" s="196"/>
      <c r="AS445" s="196"/>
      <c r="AT445" s="196"/>
      <c r="AU445" s="196"/>
      <c r="AV445" s="196"/>
      <c r="AW445" s="196"/>
      <c r="AX445" s="196"/>
      <c r="AY445" s="196"/>
      <c r="AZ445" s="196"/>
      <c r="BA445" s="196"/>
      <c r="BB445" s="196"/>
      <c r="BC445" s="196"/>
      <c r="BD445" s="196"/>
      <c r="BE445" s="196"/>
      <c r="BF445" s="196"/>
      <c r="BG445" s="196"/>
      <c r="BH445" s="196"/>
      <c r="BI445" s="196"/>
    </row>
    <row r="446" spans="7:61" ht="12.75">
      <c r="G446" s="196"/>
      <c r="H446" s="196"/>
      <c r="AA446" s="196"/>
      <c r="AB446" s="196"/>
      <c r="AC446" s="196"/>
      <c r="AD446" s="196"/>
      <c r="AE446" s="196"/>
      <c r="AF446" s="196"/>
      <c r="AG446" s="196"/>
      <c r="AH446" s="196"/>
      <c r="AI446" s="196"/>
      <c r="AJ446" s="196"/>
      <c r="AK446" s="196"/>
      <c r="AL446" s="196"/>
      <c r="AM446" s="196"/>
      <c r="AN446" s="196"/>
      <c r="AO446" s="196"/>
      <c r="AP446" s="196"/>
      <c r="AQ446" s="196"/>
      <c r="AR446" s="196"/>
      <c r="AS446" s="196"/>
      <c r="AT446" s="196"/>
      <c r="AU446" s="196"/>
      <c r="AV446" s="196"/>
      <c r="AW446" s="196"/>
      <c r="AX446" s="196"/>
      <c r="AY446" s="196"/>
      <c r="AZ446" s="196"/>
      <c r="BA446" s="196"/>
      <c r="BB446" s="196"/>
      <c r="BC446" s="196"/>
      <c r="BD446" s="196"/>
      <c r="BE446" s="196"/>
      <c r="BF446" s="196"/>
      <c r="BG446" s="196"/>
      <c r="BH446" s="196"/>
      <c r="BI446" s="196"/>
    </row>
    <row r="447" spans="7:61" ht="12.75">
      <c r="G447" s="196"/>
      <c r="H447" s="196"/>
      <c r="AA447" s="196"/>
      <c r="AB447" s="196"/>
      <c r="AC447" s="196"/>
      <c r="AD447" s="196"/>
      <c r="AE447" s="196"/>
      <c r="AF447" s="196"/>
      <c r="AG447" s="196"/>
      <c r="AH447" s="196"/>
      <c r="AI447" s="196"/>
      <c r="AJ447" s="196"/>
      <c r="AK447" s="196"/>
      <c r="AL447" s="196"/>
      <c r="AM447" s="196"/>
      <c r="AN447" s="196"/>
      <c r="AO447" s="196"/>
      <c r="AP447" s="196"/>
      <c r="AQ447" s="196"/>
      <c r="AR447" s="196"/>
      <c r="AS447" s="196"/>
      <c r="AT447" s="196"/>
      <c r="AU447" s="196"/>
      <c r="AV447" s="196"/>
      <c r="AW447" s="196"/>
      <c r="AX447" s="196"/>
      <c r="AY447" s="196"/>
      <c r="AZ447" s="196"/>
      <c r="BA447" s="196"/>
      <c r="BB447" s="196"/>
      <c r="BC447" s="196"/>
      <c r="BD447" s="196"/>
      <c r="BE447" s="196"/>
      <c r="BF447" s="196"/>
      <c r="BG447" s="196"/>
      <c r="BH447" s="196"/>
      <c r="BI447" s="196"/>
    </row>
    <row r="448" spans="7:61" ht="12.75">
      <c r="G448" s="196"/>
      <c r="H448" s="196"/>
      <c r="AA448" s="196"/>
      <c r="AB448" s="196"/>
      <c r="AC448" s="196"/>
      <c r="AD448" s="196"/>
      <c r="AE448" s="196"/>
      <c r="AF448" s="196"/>
      <c r="AG448" s="196"/>
      <c r="AH448" s="196"/>
      <c r="AI448" s="196"/>
      <c r="AJ448" s="196"/>
      <c r="AK448" s="196"/>
      <c r="AL448" s="196"/>
      <c r="AM448" s="196"/>
      <c r="AN448" s="196"/>
      <c r="AO448" s="196"/>
      <c r="AP448" s="196"/>
      <c r="AQ448" s="196"/>
      <c r="AR448" s="196"/>
      <c r="AS448" s="196"/>
      <c r="AT448" s="196"/>
      <c r="AU448" s="196"/>
      <c r="AV448" s="196"/>
      <c r="AW448" s="196"/>
      <c r="AX448" s="196"/>
      <c r="AY448" s="196"/>
      <c r="AZ448" s="196"/>
      <c r="BA448" s="196"/>
      <c r="BB448" s="196"/>
      <c r="BC448" s="196"/>
      <c r="BD448" s="196"/>
      <c r="BE448" s="196"/>
      <c r="BF448" s="196"/>
      <c r="BG448" s="196"/>
      <c r="BH448" s="196"/>
      <c r="BI448" s="196"/>
    </row>
    <row r="449" spans="7:61" ht="12.75">
      <c r="G449" s="196"/>
      <c r="H449" s="196"/>
      <c r="AA449" s="196"/>
      <c r="AB449" s="196"/>
      <c r="AC449" s="196"/>
      <c r="AD449" s="196"/>
      <c r="AE449" s="196"/>
      <c r="AF449" s="196"/>
      <c r="AG449" s="196"/>
      <c r="AH449" s="196"/>
      <c r="AI449" s="196"/>
      <c r="AJ449" s="196"/>
      <c r="AK449" s="196"/>
      <c r="AL449" s="196"/>
      <c r="AM449" s="196"/>
      <c r="AN449" s="196"/>
      <c r="AO449" s="196"/>
      <c r="AP449" s="196"/>
      <c r="AQ449" s="196"/>
      <c r="AR449" s="196"/>
      <c r="AS449" s="196"/>
      <c r="AT449" s="196"/>
      <c r="AU449" s="196"/>
      <c r="AV449" s="196"/>
      <c r="AW449" s="196"/>
      <c r="AX449" s="196"/>
      <c r="AY449" s="196"/>
      <c r="AZ449" s="196"/>
      <c r="BA449" s="196"/>
      <c r="BB449" s="196"/>
      <c r="BC449" s="196"/>
      <c r="BD449" s="196"/>
      <c r="BE449" s="196"/>
      <c r="BF449" s="196"/>
      <c r="BG449" s="196"/>
      <c r="BH449" s="196"/>
      <c r="BI449" s="196"/>
    </row>
    <row r="450" spans="7:61" ht="12.75">
      <c r="G450" s="196"/>
      <c r="H450" s="196"/>
      <c r="AA450" s="196"/>
      <c r="AB450" s="196"/>
      <c r="AC450" s="196"/>
      <c r="AD450" s="196"/>
      <c r="AE450" s="196"/>
      <c r="AF450" s="196"/>
      <c r="AG450" s="196"/>
      <c r="AH450" s="196"/>
      <c r="AI450" s="196"/>
      <c r="AJ450" s="196"/>
      <c r="AK450" s="196"/>
      <c r="AL450" s="196"/>
      <c r="AM450" s="196"/>
      <c r="AN450" s="196"/>
      <c r="AO450" s="196"/>
      <c r="AP450" s="196"/>
      <c r="AQ450" s="196"/>
      <c r="AR450" s="196"/>
      <c r="AS450" s="196"/>
      <c r="AT450" s="196"/>
      <c r="AU450" s="196"/>
      <c r="AV450" s="196"/>
      <c r="AW450" s="196"/>
      <c r="AX450" s="196"/>
      <c r="AY450" s="196"/>
      <c r="AZ450" s="196"/>
      <c r="BA450" s="196"/>
      <c r="BB450" s="196"/>
      <c r="BC450" s="196"/>
      <c r="BD450" s="196"/>
      <c r="BE450" s="196"/>
      <c r="BF450" s="196"/>
      <c r="BG450" s="196"/>
      <c r="BH450" s="196"/>
      <c r="BI450" s="196"/>
    </row>
    <row r="451" spans="7:61" ht="12.75">
      <c r="G451" s="196"/>
      <c r="H451" s="196"/>
      <c r="AA451" s="196"/>
      <c r="AB451" s="196"/>
      <c r="AC451" s="196"/>
      <c r="AD451" s="196"/>
      <c r="AE451" s="196"/>
      <c r="AF451" s="196"/>
      <c r="AG451" s="196"/>
      <c r="AH451" s="196"/>
      <c r="AI451" s="196"/>
      <c r="AJ451" s="196"/>
      <c r="AK451" s="196"/>
      <c r="AL451" s="196"/>
      <c r="AM451" s="196"/>
      <c r="AN451" s="196"/>
      <c r="AO451" s="196"/>
      <c r="AP451" s="196"/>
      <c r="AQ451" s="196"/>
      <c r="AR451" s="196"/>
      <c r="AS451" s="196"/>
      <c r="AT451" s="196"/>
      <c r="AU451" s="196"/>
      <c r="AV451" s="196"/>
      <c r="AW451" s="196"/>
      <c r="AX451" s="196"/>
      <c r="AY451" s="196"/>
      <c r="AZ451" s="196"/>
      <c r="BA451" s="196"/>
      <c r="BB451" s="196"/>
      <c r="BC451" s="196"/>
      <c r="BD451" s="196"/>
      <c r="BE451" s="196"/>
      <c r="BF451" s="196"/>
      <c r="BG451" s="196"/>
      <c r="BH451" s="196"/>
      <c r="BI451" s="196"/>
    </row>
    <row r="452" spans="7:61" ht="12.75">
      <c r="G452" s="196"/>
      <c r="H452" s="196"/>
      <c r="AA452" s="196"/>
      <c r="AB452" s="196"/>
      <c r="AC452" s="196"/>
      <c r="AD452" s="196"/>
      <c r="AE452" s="196"/>
      <c r="AF452" s="196"/>
      <c r="AG452" s="196"/>
      <c r="AH452" s="196"/>
      <c r="AI452" s="196"/>
      <c r="AJ452" s="196"/>
      <c r="AK452" s="196"/>
      <c r="AL452" s="196"/>
      <c r="AM452" s="196"/>
      <c r="AN452" s="196"/>
      <c r="AO452" s="196"/>
      <c r="AP452" s="196"/>
      <c r="AQ452" s="196"/>
      <c r="AR452" s="196"/>
      <c r="AS452" s="196"/>
      <c r="AT452" s="196"/>
      <c r="AU452" s="196"/>
      <c r="AV452" s="196"/>
      <c r="AW452" s="196"/>
      <c r="AX452" s="196"/>
      <c r="AY452" s="196"/>
      <c r="AZ452" s="196"/>
      <c r="BA452" s="196"/>
      <c r="BB452" s="196"/>
      <c r="BC452" s="196"/>
      <c r="BD452" s="196"/>
      <c r="BE452" s="196"/>
      <c r="BF452" s="196"/>
      <c r="BG452" s="196"/>
      <c r="BH452" s="196"/>
      <c r="BI452" s="196"/>
    </row>
    <row r="453" spans="7:61" ht="12.75">
      <c r="G453" s="196"/>
      <c r="H453" s="196"/>
      <c r="AA453" s="196"/>
      <c r="AB453" s="196"/>
      <c r="AC453" s="196"/>
      <c r="AD453" s="196"/>
      <c r="AE453" s="196"/>
      <c r="AF453" s="196"/>
      <c r="AG453" s="196"/>
      <c r="AH453" s="196"/>
      <c r="AI453" s="196"/>
      <c r="AJ453" s="196"/>
      <c r="AK453" s="196"/>
      <c r="AL453" s="196"/>
      <c r="AM453" s="196"/>
      <c r="AN453" s="196"/>
      <c r="AO453" s="196"/>
      <c r="AP453" s="196"/>
      <c r="AQ453" s="196"/>
      <c r="AR453" s="196"/>
      <c r="AS453" s="196"/>
      <c r="AT453" s="196"/>
      <c r="AU453" s="196"/>
      <c r="AV453" s="196"/>
      <c r="AW453" s="196"/>
      <c r="AX453" s="196"/>
      <c r="AY453" s="196"/>
      <c r="AZ453" s="196"/>
      <c r="BA453" s="196"/>
      <c r="BB453" s="196"/>
      <c r="BC453" s="196"/>
      <c r="BD453" s="196"/>
      <c r="BE453" s="196"/>
      <c r="BF453" s="196"/>
      <c r="BG453" s="196"/>
      <c r="BH453" s="196"/>
      <c r="BI453" s="196"/>
    </row>
    <row r="454" spans="7:61" ht="12.75">
      <c r="G454" s="196"/>
      <c r="H454" s="196"/>
      <c r="AA454" s="196"/>
      <c r="AB454" s="196"/>
      <c r="AC454" s="196"/>
      <c r="AD454" s="196"/>
      <c r="AE454" s="196"/>
      <c r="AF454" s="196"/>
      <c r="AG454" s="196"/>
      <c r="AH454" s="196"/>
      <c r="AI454" s="196"/>
      <c r="AJ454" s="196"/>
      <c r="AK454" s="196"/>
      <c r="AL454" s="196"/>
      <c r="AM454" s="196"/>
      <c r="AN454" s="196"/>
      <c r="AO454" s="196"/>
      <c r="AP454" s="196"/>
      <c r="AQ454" s="196"/>
      <c r="AR454" s="196"/>
      <c r="AS454" s="196"/>
      <c r="AT454" s="196"/>
      <c r="AU454" s="196"/>
      <c r="AV454" s="196"/>
      <c r="AW454" s="196"/>
      <c r="AX454" s="196"/>
      <c r="AY454" s="196"/>
      <c r="AZ454" s="196"/>
      <c r="BA454" s="196"/>
      <c r="BB454" s="196"/>
      <c r="BC454" s="196"/>
      <c r="BD454" s="196"/>
      <c r="BE454" s="196"/>
      <c r="BF454" s="196"/>
      <c r="BG454" s="196"/>
      <c r="BH454" s="196"/>
      <c r="BI454" s="196"/>
    </row>
    <row r="455" spans="7:61" ht="12.75">
      <c r="G455" s="196"/>
      <c r="H455" s="196"/>
      <c r="AA455" s="196"/>
      <c r="AB455" s="196"/>
      <c r="AC455" s="196"/>
      <c r="AD455" s="196"/>
      <c r="AE455" s="196"/>
      <c r="AF455" s="196"/>
      <c r="AG455" s="196"/>
      <c r="AH455" s="196"/>
      <c r="AI455" s="196"/>
      <c r="AJ455" s="196"/>
      <c r="AK455" s="196"/>
      <c r="AL455" s="196"/>
      <c r="AM455" s="196"/>
      <c r="AN455" s="196"/>
      <c r="AO455" s="196"/>
      <c r="AP455" s="196"/>
      <c r="AQ455" s="196"/>
      <c r="AR455" s="196"/>
      <c r="AS455" s="196"/>
      <c r="AT455" s="196"/>
      <c r="AU455" s="196"/>
      <c r="AV455" s="196"/>
      <c r="AW455" s="196"/>
      <c r="AX455" s="196"/>
      <c r="AY455" s="196"/>
      <c r="AZ455" s="196"/>
      <c r="BA455" s="196"/>
      <c r="BB455" s="196"/>
      <c r="BC455" s="196"/>
      <c r="BD455" s="196"/>
      <c r="BE455" s="196"/>
      <c r="BF455" s="196"/>
      <c r="BG455" s="196"/>
      <c r="BH455" s="196"/>
      <c r="BI455" s="196"/>
    </row>
    <row r="456" spans="7:61" ht="12.75">
      <c r="G456" s="196"/>
      <c r="H456" s="196"/>
      <c r="AA456" s="196"/>
      <c r="AB456" s="196"/>
      <c r="AC456" s="196"/>
      <c r="AD456" s="196"/>
      <c r="AE456" s="196"/>
      <c r="AF456" s="196"/>
      <c r="AG456" s="196"/>
      <c r="AH456" s="196"/>
      <c r="AI456" s="196"/>
      <c r="AJ456" s="196"/>
      <c r="AK456" s="196"/>
      <c r="AL456" s="196"/>
      <c r="AM456" s="196"/>
      <c r="AN456" s="196"/>
      <c r="AO456" s="196"/>
      <c r="AP456" s="196"/>
      <c r="AQ456" s="196"/>
      <c r="AR456" s="196"/>
      <c r="AS456" s="196"/>
      <c r="AT456" s="196"/>
      <c r="AU456" s="196"/>
      <c r="AV456" s="196"/>
      <c r="AW456" s="196"/>
      <c r="AX456" s="196"/>
      <c r="AY456" s="196"/>
      <c r="AZ456" s="196"/>
      <c r="BA456" s="196"/>
      <c r="BB456" s="196"/>
      <c r="BC456" s="196"/>
      <c r="BD456" s="196"/>
      <c r="BE456" s="196"/>
      <c r="BF456" s="196"/>
      <c r="BG456" s="196"/>
      <c r="BH456" s="196"/>
      <c r="BI456" s="196"/>
    </row>
    <row r="457" spans="7:61" ht="12.75">
      <c r="G457" s="196"/>
      <c r="H457" s="196"/>
      <c r="AA457" s="196"/>
      <c r="AB457" s="196"/>
      <c r="AC457" s="196"/>
      <c r="AD457" s="196"/>
      <c r="AE457" s="196"/>
      <c r="AF457" s="196"/>
      <c r="AG457" s="196"/>
      <c r="AH457" s="196"/>
      <c r="AI457" s="196"/>
      <c r="AJ457" s="196"/>
      <c r="AK457" s="196"/>
      <c r="AL457" s="196"/>
      <c r="AM457" s="196"/>
      <c r="AN457" s="196"/>
      <c r="AO457" s="196"/>
      <c r="AP457" s="196"/>
      <c r="AQ457" s="196"/>
      <c r="AR457" s="196"/>
      <c r="AS457" s="196"/>
      <c r="AT457" s="196"/>
      <c r="AU457" s="196"/>
      <c r="AV457" s="196"/>
      <c r="AW457" s="196"/>
      <c r="AX457" s="196"/>
      <c r="AY457" s="196"/>
      <c r="AZ457" s="196"/>
      <c r="BA457" s="196"/>
      <c r="BB457" s="196"/>
      <c r="BC457" s="196"/>
      <c r="BD457" s="196"/>
      <c r="BE457" s="196"/>
      <c r="BF457" s="196"/>
      <c r="BG457" s="196"/>
      <c r="BH457" s="196"/>
      <c r="BI457" s="196"/>
    </row>
    <row r="458" spans="7:61" ht="12.75">
      <c r="G458" s="196"/>
      <c r="H458" s="196"/>
      <c r="AA458" s="196"/>
      <c r="AB458" s="196"/>
      <c r="AC458" s="196"/>
      <c r="AD458" s="196"/>
      <c r="AE458" s="196"/>
      <c r="AF458" s="196"/>
      <c r="AG458" s="196"/>
      <c r="AH458" s="196"/>
      <c r="AI458" s="196"/>
      <c r="AJ458" s="196"/>
      <c r="AK458" s="196"/>
      <c r="AL458" s="196"/>
      <c r="AM458" s="196"/>
      <c r="AN458" s="196"/>
      <c r="AO458" s="196"/>
      <c r="AP458" s="196"/>
      <c r="AQ458" s="196"/>
      <c r="AR458" s="196"/>
      <c r="AS458" s="196"/>
      <c r="AT458" s="196"/>
      <c r="AU458" s="196"/>
      <c r="AV458" s="196"/>
      <c r="AW458" s="196"/>
      <c r="AX458" s="196"/>
      <c r="AY458" s="196"/>
      <c r="AZ458" s="196"/>
      <c r="BA458" s="196"/>
      <c r="BB458" s="196"/>
      <c r="BC458" s="196"/>
      <c r="BD458" s="196"/>
      <c r="BE458" s="196"/>
      <c r="BF458" s="196"/>
      <c r="BG458" s="196"/>
      <c r="BH458" s="196"/>
      <c r="BI458" s="196"/>
    </row>
    <row r="459" spans="7:61" ht="12.75">
      <c r="G459" s="196"/>
      <c r="H459" s="196"/>
      <c r="AA459" s="196"/>
      <c r="AB459" s="196"/>
      <c r="AC459" s="196"/>
      <c r="AD459" s="196"/>
      <c r="AE459" s="196"/>
      <c r="AF459" s="196"/>
      <c r="AG459" s="196"/>
      <c r="AH459" s="196"/>
      <c r="AI459" s="196"/>
      <c r="AJ459" s="196"/>
      <c r="AK459" s="196"/>
      <c r="AL459" s="196"/>
      <c r="AM459" s="196"/>
      <c r="AN459" s="196"/>
      <c r="AO459" s="196"/>
      <c r="AP459" s="196"/>
      <c r="AQ459" s="196"/>
      <c r="AR459" s="196"/>
      <c r="AS459" s="196"/>
      <c r="AT459" s="196"/>
      <c r="AU459" s="196"/>
      <c r="AV459" s="196"/>
      <c r="AW459" s="196"/>
      <c r="AX459" s="196"/>
      <c r="AY459" s="196"/>
      <c r="AZ459" s="196"/>
      <c r="BA459" s="196"/>
      <c r="BB459" s="196"/>
      <c r="BC459" s="196"/>
      <c r="BD459" s="196"/>
      <c r="BE459" s="196"/>
      <c r="BF459" s="196"/>
      <c r="BG459" s="196"/>
      <c r="BH459" s="196"/>
      <c r="BI459" s="196"/>
    </row>
    <row r="460" spans="7:61" ht="12.75">
      <c r="G460" s="196"/>
      <c r="H460" s="196"/>
      <c r="AA460" s="196"/>
      <c r="AB460" s="196"/>
      <c r="AC460" s="196"/>
      <c r="AD460" s="196"/>
      <c r="AE460" s="196"/>
      <c r="AF460" s="196"/>
      <c r="AG460" s="196"/>
      <c r="AH460" s="196"/>
      <c r="AI460" s="196"/>
      <c r="AJ460" s="196"/>
      <c r="AK460" s="196"/>
      <c r="AL460" s="196"/>
      <c r="AM460" s="196"/>
      <c r="AN460" s="196"/>
      <c r="AO460" s="196"/>
      <c r="AP460" s="196"/>
      <c r="AQ460" s="196"/>
      <c r="AR460" s="196"/>
      <c r="AS460" s="196"/>
      <c r="AT460" s="196"/>
      <c r="AU460" s="196"/>
      <c r="AV460" s="196"/>
      <c r="AW460" s="196"/>
      <c r="AX460" s="196"/>
      <c r="AY460" s="196"/>
      <c r="AZ460" s="196"/>
      <c r="BA460" s="196"/>
      <c r="BB460" s="196"/>
      <c r="BC460" s="196"/>
      <c r="BD460" s="196"/>
      <c r="BE460" s="196"/>
      <c r="BF460" s="196"/>
      <c r="BG460" s="196"/>
      <c r="BH460" s="196"/>
      <c r="BI460" s="196"/>
    </row>
    <row r="461" spans="7:61" ht="12.75">
      <c r="G461" s="196"/>
      <c r="H461" s="196"/>
      <c r="AA461" s="196"/>
      <c r="AB461" s="196"/>
      <c r="AC461" s="196"/>
      <c r="AD461" s="196"/>
      <c r="AE461" s="196"/>
      <c r="AF461" s="196"/>
      <c r="AG461" s="196"/>
      <c r="AH461" s="196"/>
      <c r="AI461" s="196"/>
      <c r="AJ461" s="196"/>
      <c r="AK461" s="196"/>
      <c r="AL461" s="196"/>
      <c r="AM461" s="196"/>
      <c r="AN461" s="196"/>
      <c r="AO461" s="196"/>
      <c r="AP461" s="196"/>
      <c r="AQ461" s="196"/>
      <c r="AR461" s="196"/>
      <c r="AS461" s="196"/>
      <c r="AT461" s="196"/>
      <c r="AU461" s="196"/>
      <c r="AV461" s="196"/>
      <c r="AW461" s="196"/>
      <c r="AX461" s="196"/>
      <c r="AY461" s="196"/>
      <c r="AZ461" s="196"/>
      <c r="BA461" s="196"/>
      <c r="BB461" s="196"/>
      <c r="BC461" s="196"/>
      <c r="BD461" s="196"/>
      <c r="BE461" s="196"/>
      <c r="BF461" s="196"/>
      <c r="BG461" s="196"/>
      <c r="BH461" s="196"/>
      <c r="BI461" s="196"/>
    </row>
    <row r="462" spans="7:61" ht="12.75">
      <c r="G462" s="196"/>
      <c r="H462" s="196"/>
      <c r="AA462" s="196"/>
      <c r="AB462" s="196"/>
      <c r="AC462" s="196"/>
      <c r="AD462" s="196"/>
      <c r="AE462" s="196"/>
      <c r="AF462" s="196"/>
      <c r="AG462" s="196"/>
      <c r="AH462" s="196"/>
      <c r="AI462" s="196"/>
      <c r="AJ462" s="196"/>
      <c r="AK462" s="196"/>
      <c r="AL462" s="196"/>
      <c r="AM462" s="196"/>
      <c r="AN462" s="196"/>
      <c r="AO462" s="196"/>
      <c r="AP462" s="196"/>
      <c r="AQ462" s="196"/>
      <c r="AR462" s="196"/>
      <c r="AS462" s="196"/>
      <c r="AT462" s="196"/>
      <c r="AU462" s="196"/>
      <c r="AV462" s="196"/>
      <c r="AW462" s="196"/>
      <c r="AX462" s="196"/>
      <c r="AY462" s="196"/>
      <c r="AZ462" s="196"/>
      <c r="BA462" s="196"/>
      <c r="BB462" s="196"/>
      <c r="BC462" s="196"/>
      <c r="BD462" s="196"/>
      <c r="BE462" s="196"/>
      <c r="BF462" s="196"/>
      <c r="BG462" s="196"/>
      <c r="BH462" s="196"/>
      <c r="BI462" s="196"/>
    </row>
    <row r="463" spans="7:61" ht="12.75">
      <c r="G463" s="196"/>
      <c r="H463" s="196"/>
      <c r="AA463" s="196"/>
      <c r="AB463" s="196"/>
      <c r="AC463" s="196"/>
      <c r="AD463" s="196"/>
      <c r="AE463" s="196"/>
      <c r="AF463" s="196"/>
      <c r="AG463" s="196"/>
      <c r="AH463" s="196"/>
      <c r="AI463" s="196"/>
      <c r="AJ463" s="196"/>
      <c r="AK463" s="196"/>
      <c r="AL463" s="196"/>
      <c r="AM463" s="196"/>
      <c r="AN463" s="196"/>
      <c r="AO463" s="196"/>
      <c r="AP463" s="196"/>
      <c r="AQ463" s="196"/>
      <c r="AR463" s="196"/>
      <c r="AS463" s="196"/>
      <c r="AT463" s="196"/>
      <c r="AU463" s="196"/>
      <c r="AV463" s="196"/>
      <c r="AW463" s="196"/>
      <c r="AX463" s="196"/>
      <c r="AY463" s="196"/>
      <c r="AZ463" s="196"/>
      <c r="BA463" s="196"/>
      <c r="BB463" s="196"/>
      <c r="BC463" s="196"/>
      <c r="BD463" s="196"/>
      <c r="BE463" s="196"/>
      <c r="BF463" s="196"/>
      <c r="BG463" s="196"/>
      <c r="BH463" s="196"/>
      <c r="BI463" s="196"/>
    </row>
    <row r="464" spans="7:61" ht="12.75">
      <c r="G464" s="196"/>
      <c r="H464" s="196"/>
      <c r="AA464" s="196"/>
      <c r="AB464" s="196"/>
      <c r="AC464" s="196"/>
      <c r="AD464" s="196"/>
      <c r="AE464" s="196"/>
      <c r="AF464" s="196"/>
      <c r="AG464" s="196"/>
      <c r="AH464" s="196"/>
      <c r="AI464" s="196"/>
      <c r="AJ464" s="196"/>
      <c r="AK464" s="196"/>
      <c r="AL464" s="196"/>
      <c r="AM464" s="196"/>
      <c r="AN464" s="196"/>
      <c r="AO464" s="196"/>
      <c r="AP464" s="196"/>
      <c r="AQ464" s="196"/>
      <c r="AR464" s="196"/>
      <c r="AS464" s="196"/>
      <c r="AT464" s="196"/>
      <c r="AU464" s="196"/>
      <c r="AV464" s="196"/>
      <c r="AW464" s="196"/>
      <c r="AX464" s="196"/>
      <c r="AY464" s="196"/>
      <c r="AZ464" s="196"/>
      <c r="BA464" s="196"/>
      <c r="BB464" s="196"/>
      <c r="BC464" s="196"/>
      <c r="BD464" s="196"/>
      <c r="BE464" s="196"/>
      <c r="BF464" s="196"/>
      <c r="BG464" s="196"/>
      <c r="BH464" s="196"/>
      <c r="BI464" s="196"/>
    </row>
    <row r="465" spans="7:61" ht="12.75">
      <c r="G465" s="196"/>
      <c r="H465" s="196"/>
      <c r="AA465" s="196"/>
      <c r="AB465" s="196"/>
      <c r="AC465" s="196"/>
      <c r="AD465" s="196"/>
      <c r="AE465" s="196"/>
      <c r="AF465" s="196"/>
      <c r="AG465" s="196"/>
      <c r="AH465" s="196"/>
      <c r="AI465" s="196"/>
      <c r="AJ465" s="196"/>
      <c r="AK465" s="196"/>
      <c r="AL465" s="196"/>
      <c r="AM465" s="196"/>
      <c r="AN465" s="196"/>
      <c r="AO465" s="196"/>
      <c r="AP465" s="196"/>
      <c r="AQ465" s="196"/>
      <c r="AR465" s="196"/>
      <c r="AS465" s="196"/>
      <c r="AT465" s="196"/>
      <c r="AU465" s="196"/>
      <c r="AV465" s="196"/>
      <c r="AW465" s="196"/>
      <c r="AX465" s="196"/>
      <c r="AY465" s="196"/>
      <c r="AZ465" s="196"/>
      <c r="BA465" s="196"/>
      <c r="BB465" s="196"/>
      <c r="BC465" s="196"/>
      <c r="BD465" s="196"/>
      <c r="BE465" s="196"/>
      <c r="BF465" s="196"/>
      <c r="BG465" s="196"/>
      <c r="BH465" s="196"/>
      <c r="BI465" s="196"/>
    </row>
    <row r="466" spans="7:61" ht="12.75">
      <c r="G466" s="196"/>
      <c r="H466" s="196"/>
      <c r="AA466" s="196"/>
      <c r="AB466" s="196"/>
      <c r="AC466" s="196"/>
      <c r="AD466" s="196"/>
      <c r="AE466" s="196"/>
      <c r="AF466" s="196"/>
      <c r="AG466" s="196"/>
      <c r="AH466" s="196"/>
      <c r="AI466" s="196"/>
      <c r="AJ466" s="196"/>
      <c r="AK466" s="196"/>
      <c r="AL466" s="196"/>
      <c r="AM466" s="196"/>
      <c r="AN466" s="196"/>
      <c r="AO466" s="196"/>
      <c r="AP466" s="196"/>
      <c r="AQ466" s="196"/>
      <c r="AR466" s="196"/>
      <c r="AS466" s="196"/>
      <c r="AT466" s="196"/>
      <c r="AU466" s="196"/>
      <c r="AV466" s="196"/>
      <c r="AW466" s="196"/>
      <c r="AX466" s="196"/>
      <c r="AY466" s="196"/>
      <c r="AZ466" s="196"/>
      <c r="BA466" s="196"/>
      <c r="BB466" s="196"/>
      <c r="BC466" s="196"/>
      <c r="BD466" s="196"/>
      <c r="BE466" s="196"/>
      <c r="BF466" s="196"/>
      <c r="BG466" s="196"/>
      <c r="BH466" s="196"/>
      <c r="BI466" s="196"/>
    </row>
    <row r="467" spans="7:61" ht="12.75">
      <c r="G467" s="196"/>
      <c r="H467" s="196"/>
      <c r="AA467" s="196"/>
      <c r="AB467" s="196"/>
      <c r="AC467" s="196"/>
      <c r="AD467" s="196"/>
      <c r="AE467" s="196"/>
      <c r="AF467" s="196"/>
      <c r="AG467" s="196"/>
      <c r="AH467" s="196"/>
      <c r="AI467" s="196"/>
      <c r="AJ467" s="196"/>
      <c r="AK467" s="196"/>
      <c r="AL467" s="196"/>
      <c r="AM467" s="196"/>
      <c r="AN467" s="196"/>
      <c r="AO467" s="196"/>
      <c r="AP467" s="196"/>
      <c r="AQ467" s="196"/>
      <c r="AR467" s="196"/>
      <c r="AS467" s="196"/>
      <c r="AT467" s="196"/>
      <c r="AU467" s="196"/>
      <c r="AV467" s="196"/>
      <c r="AW467" s="196"/>
      <c r="AX467" s="196"/>
      <c r="AY467" s="196"/>
      <c r="AZ467" s="196"/>
      <c r="BA467" s="196"/>
      <c r="BB467" s="196"/>
      <c r="BC467" s="196"/>
      <c r="BD467" s="196"/>
      <c r="BE467" s="196"/>
      <c r="BF467" s="196"/>
      <c r="BG467" s="196"/>
      <c r="BH467" s="196"/>
      <c r="BI467" s="196"/>
    </row>
    <row r="468" spans="7:61" ht="12.75">
      <c r="G468" s="196"/>
      <c r="H468" s="196"/>
      <c r="AA468" s="196"/>
      <c r="AB468" s="196"/>
      <c r="AC468" s="196"/>
      <c r="AD468" s="196"/>
      <c r="AE468" s="196"/>
      <c r="AF468" s="196"/>
      <c r="AG468" s="196"/>
      <c r="AH468" s="196"/>
      <c r="AI468" s="196"/>
      <c r="AJ468" s="196"/>
      <c r="AK468" s="196"/>
      <c r="AL468" s="196"/>
      <c r="AM468" s="196"/>
      <c r="AN468" s="196"/>
      <c r="AO468" s="196"/>
      <c r="AP468" s="196"/>
      <c r="AQ468" s="196"/>
      <c r="AR468" s="196"/>
      <c r="AS468" s="196"/>
      <c r="AT468" s="196"/>
      <c r="AU468" s="196"/>
      <c r="AV468" s="196"/>
      <c r="AW468" s="196"/>
      <c r="AX468" s="196"/>
      <c r="AY468" s="196"/>
      <c r="AZ468" s="196"/>
      <c r="BA468" s="196"/>
      <c r="BB468" s="196"/>
      <c r="BC468" s="196"/>
      <c r="BD468" s="196"/>
      <c r="BE468" s="196"/>
      <c r="BF468" s="196"/>
      <c r="BG468" s="196"/>
      <c r="BH468" s="196"/>
      <c r="BI468" s="196"/>
    </row>
    <row r="469" spans="7:61" ht="12.75">
      <c r="G469" s="196"/>
      <c r="H469" s="196"/>
      <c r="AA469" s="196"/>
      <c r="AB469" s="196"/>
      <c r="AC469" s="196"/>
      <c r="AD469" s="196"/>
      <c r="AE469" s="196"/>
      <c r="AF469" s="196"/>
      <c r="AG469" s="196"/>
      <c r="AH469" s="196"/>
      <c r="AI469" s="196"/>
      <c r="AJ469" s="196"/>
      <c r="AK469" s="196"/>
      <c r="AL469" s="196"/>
      <c r="AM469" s="196"/>
      <c r="AN469" s="196"/>
      <c r="AO469" s="196"/>
      <c r="AP469" s="196"/>
      <c r="AQ469" s="196"/>
      <c r="AR469" s="196"/>
      <c r="AS469" s="196"/>
      <c r="AT469" s="196"/>
      <c r="AU469" s="196"/>
      <c r="AV469" s="196"/>
      <c r="AW469" s="196"/>
      <c r="AX469" s="196"/>
      <c r="AY469" s="196"/>
      <c r="AZ469" s="196"/>
      <c r="BA469" s="196"/>
      <c r="BB469" s="196"/>
      <c r="BC469" s="196"/>
      <c r="BD469" s="196"/>
      <c r="BE469" s="196"/>
      <c r="BF469" s="196"/>
      <c r="BG469" s="196"/>
      <c r="BH469" s="196"/>
      <c r="BI469" s="196"/>
    </row>
    <row r="470" spans="7:61" ht="12.75">
      <c r="G470" s="196"/>
      <c r="H470" s="196"/>
      <c r="AA470" s="196"/>
      <c r="AB470" s="196"/>
      <c r="AC470" s="196"/>
      <c r="AD470" s="196"/>
      <c r="AE470" s="196"/>
      <c r="AF470" s="196"/>
      <c r="AG470" s="196"/>
      <c r="AH470" s="196"/>
      <c r="AI470" s="196"/>
      <c r="AJ470" s="196"/>
      <c r="AK470" s="196"/>
      <c r="AL470" s="196"/>
      <c r="AM470" s="196"/>
      <c r="AN470" s="196"/>
      <c r="AO470" s="196"/>
      <c r="AP470" s="196"/>
      <c r="AQ470" s="196"/>
      <c r="AR470" s="196"/>
      <c r="AS470" s="196"/>
      <c r="AT470" s="196"/>
      <c r="AU470" s="196"/>
      <c r="AV470" s="196"/>
      <c r="AW470" s="196"/>
      <c r="AX470" s="196"/>
      <c r="AY470" s="196"/>
      <c r="AZ470" s="196"/>
      <c r="BA470" s="196"/>
      <c r="BB470" s="196"/>
      <c r="BC470" s="196"/>
      <c r="BD470" s="196"/>
      <c r="BE470" s="196"/>
      <c r="BF470" s="196"/>
      <c r="BG470" s="196"/>
      <c r="BH470" s="196"/>
      <c r="BI470" s="196"/>
    </row>
    <row r="471" spans="7:61" ht="12.75">
      <c r="G471" s="196"/>
      <c r="H471" s="196"/>
      <c r="AA471" s="196"/>
      <c r="AB471" s="196"/>
      <c r="AC471" s="196"/>
      <c r="AD471" s="196"/>
      <c r="AE471" s="196"/>
      <c r="AF471" s="196"/>
      <c r="AG471" s="196"/>
      <c r="AH471" s="196"/>
      <c r="AI471" s="196"/>
      <c r="AJ471" s="196"/>
      <c r="AK471" s="196"/>
      <c r="AL471" s="196"/>
      <c r="AM471" s="196"/>
      <c r="AN471" s="196"/>
      <c r="AO471" s="196"/>
      <c r="AP471" s="196"/>
      <c r="AQ471" s="196"/>
      <c r="AR471" s="196"/>
      <c r="AS471" s="196"/>
      <c r="AT471" s="196"/>
      <c r="AU471" s="196"/>
      <c r="AV471" s="196"/>
      <c r="AW471" s="196"/>
      <c r="AX471" s="196"/>
      <c r="AY471" s="196"/>
      <c r="AZ471" s="196"/>
      <c r="BA471" s="196"/>
      <c r="BB471" s="196"/>
      <c r="BC471" s="196"/>
      <c r="BD471" s="196"/>
      <c r="BE471" s="196"/>
      <c r="BF471" s="196"/>
      <c r="BG471" s="196"/>
      <c r="BH471" s="196"/>
      <c r="BI471" s="196"/>
    </row>
    <row r="472" spans="7:61" ht="12.75">
      <c r="G472" s="196"/>
      <c r="H472" s="196"/>
      <c r="AA472" s="196"/>
      <c r="AB472" s="196"/>
      <c r="AC472" s="196"/>
      <c r="AD472" s="196"/>
      <c r="AE472" s="196"/>
      <c r="AF472" s="196"/>
      <c r="AG472" s="196"/>
      <c r="AH472" s="196"/>
      <c r="AI472" s="196"/>
      <c r="AJ472" s="196"/>
      <c r="AK472" s="196"/>
      <c r="AL472" s="196"/>
      <c r="AM472" s="196"/>
      <c r="AN472" s="196"/>
      <c r="AO472" s="196"/>
      <c r="AP472" s="196"/>
      <c r="AQ472" s="196"/>
      <c r="AR472" s="196"/>
      <c r="AS472" s="196"/>
      <c r="AT472" s="196"/>
      <c r="AU472" s="196"/>
      <c r="AV472" s="196"/>
      <c r="AW472" s="196"/>
      <c r="AX472" s="196"/>
      <c r="AY472" s="196"/>
      <c r="AZ472" s="196"/>
      <c r="BA472" s="196"/>
      <c r="BB472" s="196"/>
      <c r="BC472" s="196"/>
      <c r="BD472" s="196"/>
      <c r="BE472" s="196"/>
      <c r="BF472" s="196"/>
      <c r="BG472" s="196"/>
      <c r="BH472" s="196"/>
      <c r="BI472" s="196"/>
    </row>
    <row r="473" spans="7:61" ht="12.75">
      <c r="G473" s="196"/>
      <c r="H473" s="196"/>
      <c r="AA473" s="196"/>
      <c r="AB473" s="196"/>
      <c r="AC473" s="196"/>
      <c r="AD473" s="196"/>
      <c r="AE473" s="196"/>
      <c r="AF473" s="196"/>
      <c r="AG473" s="196"/>
      <c r="AH473" s="196"/>
      <c r="AI473" s="196"/>
      <c r="AJ473" s="196"/>
      <c r="AK473" s="196"/>
      <c r="AL473" s="196"/>
      <c r="AM473" s="196"/>
      <c r="AN473" s="196"/>
      <c r="AO473" s="196"/>
      <c r="AP473" s="196"/>
      <c r="AQ473" s="196"/>
      <c r="AR473" s="196"/>
      <c r="AS473" s="196"/>
      <c r="AT473" s="196"/>
      <c r="AU473" s="196"/>
      <c r="AV473" s="196"/>
      <c r="AW473" s="196"/>
      <c r="AX473" s="196"/>
      <c r="AY473" s="196"/>
      <c r="AZ473" s="196"/>
      <c r="BA473" s="196"/>
      <c r="BB473" s="196"/>
      <c r="BC473" s="196"/>
      <c r="BD473" s="196"/>
      <c r="BE473" s="196"/>
      <c r="BF473" s="196"/>
      <c r="BG473" s="196"/>
      <c r="BH473" s="196"/>
      <c r="BI473" s="196"/>
    </row>
    <row r="474" spans="7:61" ht="12.75">
      <c r="G474" s="196"/>
      <c r="H474" s="196"/>
      <c r="AA474" s="196"/>
      <c r="AB474" s="196"/>
      <c r="AC474" s="196"/>
      <c r="AD474" s="196"/>
      <c r="AE474" s="196"/>
      <c r="AF474" s="196"/>
      <c r="AG474" s="196"/>
      <c r="AH474" s="196"/>
      <c r="AI474" s="196"/>
      <c r="AJ474" s="196"/>
      <c r="AK474" s="196"/>
      <c r="AL474" s="196"/>
      <c r="AM474" s="196"/>
      <c r="AN474" s="196"/>
      <c r="AO474" s="196"/>
      <c r="AP474" s="196"/>
      <c r="AQ474" s="196"/>
      <c r="AR474" s="196"/>
      <c r="AS474" s="196"/>
      <c r="AT474" s="196"/>
      <c r="AU474" s="196"/>
      <c r="AV474" s="196"/>
      <c r="AW474" s="196"/>
      <c r="AX474" s="196"/>
      <c r="AY474" s="196"/>
      <c r="AZ474" s="196"/>
      <c r="BA474" s="196"/>
      <c r="BB474" s="196"/>
      <c r="BC474" s="196"/>
      <c r="BD474" s="196"/>
      <c r="BE474" s="196"/>
      <c r="BF474" s="196"/>
      <c r="BG474" s="196"/>
      <c r="BH474" s="196"/>
      <c r="BI474" s="196"/>
    </row>
    <row r="475" spans="7:61" ht="12.75">
      <c r="G475" s="196"/>
      <c r="H475" s="196"/>
      <c r="AA475" s="196"/>
      <c r="AB475" s="196"/>
      <c r="AC475" s="196"/>
      <c r="AD475" s="196"/>
      <c r="AE475" s="196"/>
      <c r="AF475" s="196"/>
      <c r="AG475" s="196"/>
      <c r="AH475" s="196"/>
      <c r="AI475" s="196"/>
      <c r="AJ475" s="196"/>
      <c r="AK475" s="196"/>
      <c r="AL475" s="196"/>
      <c r="AM475" s="196"/>
      <c r="AN475" s="196"/>
      <c r="AO475" s="196"/>
      <c r="AP475" s="196"/>
      <c r="AQ475" s="196"/>
      <c r="AR475" s="196"/>
      <c r="AS475" s="196"/>
      <c r="AT475" s="196"/>
      <c r="AU475" s="196"/>
      <c r="AV475" s="196"/>
      <c r="AW475" s="196"/>
      <c r="AX475" s="196"/>
      <c r="AY475" s="196"/>
      <c r="AZ475" s="196"/>
      <c r="BA475" s="196"/>
      <c r="BB475" s="196"/>
      <c r="BC475" s="196"/>
      <c r="BD475" s="196"/>
      <c r="BE475" s="196"/>
      <c r="BF475" s="196"/>
      <c r="BG475" s="196"/>
      <c r="BH475" s="196"/>
      <c r="BI475" s="196"/>
    </row>
    <row r="476" spans="7:61" ht="12.75">
      <c r="G476" s="196"/>
      <c r="H476" s="196"/>
      <c r="AA476" s="196"/>
      <c r="AB476" s="196"/>
      <c r="AC476" s="196"/>
      <c r="AD476" s="196"/>
      <c r="AE476" s="196"/>
      <c r="AF476" s="196"/>
      <c r="AG476" s="196"/>
      <c r="AH476" s="196"/>
      <c r="AI476" s="196"/>
      <c r="AJ476" s="196"/>
      <c r="AK476" s="196"/>
      <c r="AL476" s="196"/>
      <c r="AM476" s="196"/>
      <c r="AN476" s="196"/>
      <c r="AO476" s="196"/>
      <c r="AP476" s="196"/>
      <c r="AQ476" s="196"/>
      <c r="AR476" s="196"/>
      <c r="AS476" s="196"/>
      <c r="AT476" s="196"/>
      <c r="AU476" s="196"/>
      <c r="AV476" s="196"/>
      <c r="AW476" s="196"/>
      <c r="AX476" s="196"/>
      <c r="AY476" s="196"/>
      <c r="AZ476" s="196"/>
      <c r="BA476" s="196"/>
      <c r="BB476" s="196"/>
      <c r="BC476" s="196"/>
      <c r="BD476" s="196"/>
      <c r="BE476" s="196"/>
      <c r="BF476" s="196"/>
      <c r="BG476" s="196"/>
      <c r="BH476" s="196"/>
      <c r="BI476" s="196"/>
    </row>
    <row r="477" spans="7:61" ht="12.75">
      <c r="G477" s="196"/>
      <c r="H477" s="196"/>
      <c r="AA477" s="196"/>
      <c r="AB477" s="196"/>
      <c r="AC477" s="196"/>
      <c r="AD477" s="196"/>
      <c r="AE477" s="196"/>
      <c r="AF477" s="196"/>
      <c r="AG477" s="196"/>
      <c r="AH477" s="196"/>
      <c r="AI477" s="196"/>
      <c r="AJ477" s="196"/>
      <c r="AK477" s="196"/>
      <c r="AL477" s="196"/>
      <c r="AM477" s="196"/>
      <c r="AN477" s="196"/>
      <c r="AO477" s="196"/>
      <c r="AP477" s="196"/>
      <c r="AQ477" s="196"/>
      <c r="AR477" s="196"/>
      <c r="AS477" s="196"/>
      <c r="AT477" s="196"/>
      <c r="AU477" s="196"/>
      <c r="AV477" s="196"/>
      <c r="AW477" s="196"/>
      <c r="AX477" s="196"/>
      <c r="AY477" s="196"/>
      <c r="AZ477" s="196"/>
      <c r="BA477" s="196"/>
      <c r="BB477" s="196"/>
      <c r="BC477" s="196"/>
      <c r="BD477" s="196"/>
      <c r="BE477" s="196"/>
      <c r="BF477" s="196"/>
      <c r="BG477" s="196"/>
      <c r="BH477" s="196"/>
      <c r="BI477" s="196"/>
    </row>
    <row r="478" spans="7:61" ht="12.75">
      <c r="G478" s="196"/>
      <c r="H478" s="196"/>
      <c r="AA478" s="196"/>
      <c r="AB478" s="196"/>
      <c r="AC478" s="196"/>
      <c r="AD478" s="196"/>
      <c r="AE478" s="196"/>
      <c r="AF478" s="196"/>
      <c r="AG478" s="196"/>
      <c r="AH478" s="196"/>
      <c r="AI478" s="196"/>
      <c r="AJ478" s="196"/>
      <c r="AK478" s="196"/>
      <c r="AL478" s="196"/>
      <c r="AM478" s="196"/>
      <c r="AN478" s="196"/>
      <c r="AO478" s="196"/>
      <c r="AP478" s="196"/>
      <c r="AQ478" s="196"/>
      <c r="AR478" s="196"/>
      <c r="AS478" s="196"/>
      <c r="AT478" s="196"/>
      <c r="AU478" s="196"/>
      <c r="AV478" s="196"/>
      <c r="AW478" s="196"/>
      <c r="AX478" s="196"/>
      <c r="AY478" s="196"/>
      <c r="AZ478" s="196"/>
      <c r="BA478" s="196"/>
      <c r="BB478" s="196"/>
      <c r="BC478" s="196"/>
      <c r="BD478" s="196"/>
      <c r="BE478" s="196"/>
      <c r="BF478" s="196"/>
      <c r="BG478" s="196"/>
      <c r="BH478" s="196"/>
      <c r="BI478" s="196"/>
    </row>
    <row r="479" spans="7:61" ht="12.75">
      <c r="G479" s="196"/>
      <c r="H479" s="196"/>
      <c r="AA479" s="196"/>
      <c r="AB479" s="196"/>
      <c r="AC479" s="196"/>
      <c r="AD479" s="196"/>
      <c r="AE479" s="196"/>
      <c r="AF479" s="196"/>
      <c r="AG479" s="196"/>
      <c r="AH479" s="196"/>
      <c r="AI479" s="196"/>
      <c r="AJ479" s="196"/>
      <c r="AK479" s="196"/>
      <c r="AL479" s="196"/>
      <c r="AM479" s="196"/>
      <c r="AN479" s="196"/>
      <c r="AO479" s="196"/>
      <c r="AP479" s="196"/>
      <c r="AQ479" s="196"/>
      <c r="AR479" s="196"/>
      <c r="AS479" s="196"/>
      <c r="AT479" s="196"/>
      <c r="AU479" s="196"/>
      <c r="AV479" s="196"/>
      <c r="AW479" s="196"/>
      <c r="AX479" s="196"/>
      <c r="AY479" s="196"/>
      <c r="AZ479" s="196"/>
      <c r="BA479" s="196"/>
      <c r="BB479" s="196"/>
      <c r="BC479" s="196"/>
      <c r="BD479" s="196"/>
      <c r="BE479" s="196"/>
      <c r="BF479" s="196"/>
      <c r="BG479" s="196"/>
      <c r="BH479" s="196"/>
      <c r="BI479" s="196"/>
    </row>
    <row r="480" spans="7:61" ht="12.75">
      <c r="G480" s="196"/>
      <c r="H480" s="196"/>
      <c r="AA480" s="196"/>
      <c r="AB480" s="196"/>
      <c r="AC480" s="196"/>
      <c r="AD480" s="196"/>
      <c r="AE480" s="196"/>
      <c r="AF480" s="196"/>
      <c r="AG480" s="196"/>
      <c r="AH480" s="196"/>
      <c r="AI480" s="196"/>
      <c r="AJ480" s="196"/>
      <c r="AK480" s="196"/>
      <c r="AL480" s="196"/>
      <c r="AM480" s="196"/>
      <c r="AN480" s="196"/>
      <c r="AO480" s="196"/>
      <c r="AP480" s="196"/>
      <c r="AQ480" s="196"/>
      <c r="AR480" s="196"/>
      <c r="AS480" s="196"/>
      <c r="AT480" s="196"/>
      <c r="AU480" s="196"/>
      <c r="AV480" s="196"/>
      <c r="AW480" s="196"/>
      <c r="AX480" s="196"/>
      <c r="AY480" s="196"/>
      <c r="AZ480" s="196"/>
      <c r="BA480" s="196"/>
      <c r="BB480" s="196"/>
      <c r="BC480" s="196"/>
      <c r="BD480" s="196"/>
      <c r="BE480" s="196"/>
      <c r="BF480" s="196"/>
      <c r="BG480" s="196"/>
      <c r="BH480" s="196"/>
      <c r="BI480" s="196"/>
    </row>
    <row r="481" spans="7:61" ht="12.75">
      <c r="G481" s="196"/>
      <c r="H481" s="196"/>
      <c r="AA481" s="196"/>
      <c r="AB481" s="196"/>
      <c r="AC481" s="196"/>
      <c r="AD481" s="196"/>
      <c r="AE481" s="196"/>
      <c r="AF481" s="196"/>
      <c r="AG481" s="196"/>
      <c r="AH481" s="196"/>
      <c r="AI481" s="196"/>
      <c r="AJ481" s="196"/>
      <c r="AK481" s="196"/>
      <c r="AL481" s="196"/>
      <c r="AM481" s="196"/>
      <c r="AN481" s="196"/>
      <c r="AO481" s="196"/>
      <c r="AP481" s="196"/>
      <c r="AQ481" s="196"/>
      <c r="AR481" s="196"/>
      <c r="AS481" s="196"/>
      <c r="AT481" s="196"/>
      <c r="AU481" s="196"/>
      <c r="AV481" s="196"/>
      <c r="AW481" s="196"/>
      <c r="AX481" s="196"/>
      <c r="AY481" s="196"/>
      <c r="AZ481" s="196"/>
      <c r="BA481" s="196"/>
      <c r="BB481" s="196"/>
      <c r="BC481" s="196"/>
      <c r="BD481" s="196"/>
      <c r="BE481" s="196"/>
      <c r="BF481" s="196"/>
      <c r="BG481" s="196"/>
      <c r="BH481" s="196"/>
      <c r="BI481" s="196"/>
    </row>
    <row r="482" spans="7:61" ht="12.75">
      <c r="G482" s="196"/>
      <c r="H482" s="196"/>
      <c r="AA482" s="196"/>
      <c r="AB482" s="196"/>
      <c r="AC482" s="196"/>
      <c r="AD482" s="196"/>
      <c r="AE482" s="196"/>
      <c r="AF482" s="196"/>
      <c r="AG482" s="196"/>
      <c r="AH482" s="196"/>
      <c r="AI482" s="196"/>
      <c r="AJ482" s="196"/>
      <c r="AK482" s="196"/>
      <c r="AL482" s="196"/>
      <c r="AM482" s="196"/>
      <c r="AN482" s="196"/>
      <c r="AO482" s="196"/>
      <c r="AP482" s="196"/>
      <c r="AQ482" s="196"/>
      <c r="AR482" s="196"/>
      <c r="AS482" s="196"/>
      <c r="AT482" s="196"/>
      <c r="AU482" s="196"/>
      <c r="AV482" s="196"/>
      <c r="AW482" s="196"/>
      <c r="AX482" s="196"/>
      <c r="AY482" s="196"/>
      <c r="AZ482" s="196"/>
      <c r="BA482" s="196"/>
      <c r="BB482" s="196"/>
      <c r="BC482" s="196"/>
      <c r="BD482" s="196"/>
      <c r="BE482" s="196"/>
      <c r="BF482" s="196"/>
      <c r="BG482" s="196"/>
      <c r="BH482" s="196"/>
      <c r="BI482" s="196"/>
    </row>
    <row r="483" spans="7:61" ht="12.75">
      <c r="G483" s="196"/>
      <c r="H483" s="196"/>
      <c r="AA483" s="196"/>
      <c r="AB483" s="196"/>
      <c r="AC483" s="196"/>
      <c r="AD483" s="196"/>
      <c r="AE483" s="196"/>
      <c r="AF483" s="196"/>
      <c r="AG483" s="196"/>
      <c r="AH483" s="196"/>
      <c r="AI483" s="196"/>
      <c r="AJ483" s="196"/>
      <c r="AK483" s="196"/>
      <c r="AL483" s="196"/>
      <c r="AM483" s="196"/>
      <c r="AN483" s="196"/>
      <c r="AO483" s="196"/>
      <c r="AP483" s="196"/>
      <c r="AQ483" s="196"/>
      <c r="AR483" s="196"/>
      <c r="AS483" s="196"/>
      <c r="AT483" s="196"/>
      <c r="AU483" s="196"/>
      <c r="AV483" s="196"/>
      <c r="AW483" s="196"/>
      <c r="AX483" s="196"/>
      <c r="AY483" s="196"/>
      <c r="AZ483" s="196"/>
      <c r="BA483" s="196"/>
      <c r="BB483" s="196"/>
      <c r="BC483" s="196"/>
      <c r="BD483" s="196"/>
      <c r="BE483" s="196"/>
      <c r="BF483" s="196"/>
      <c r="BG483" s="196"/>
      <c r="BH483" s="196"/>
      <c r="BI483" s="196"/>
    </row>
    <row r="484" spans="7:61" ht="12.75">
      <c r="G484" s="196"/>
      <c r="H484" s="196"/>
      <c r="AA484" s="196"/>
      <c r="AB484" s="196"/>
      <c r="AC484" s="196"/>
      <c r="AD484" s="196"/>
      <c r="AE484" s="196"/>
      <c r="AF484" s="196"/>
      <c r="AG484" s="196"/>
      <c r="AH484" s="196"/>
      <c r="AI484" s="196"/>
      <c r="AJ484" s="196"/>
      <c r="AK484" s="196"/>
      <c r="AL484" s="196"/>
      <c r="AM484" s="196"/>
      <c r="AN484" s="196"/>
      <c r="AO484" s="196"/>
      <c r="AP484" s="196"/>
      <c r="AQ484" s="196"/>
      <c r="AR484" s="196"/>
      <c r="AS484" s="196"/>
      <c r="AT484" s="196"/>
      <c r="AU484" s="196"/>
      <c r="AV484" s="196"/>
      <c r="AW484" s="196"/>
      <c r="AX484" s="196"/>
      <c r="AY484" s="196"/>
      <c r="AZ484" s="196"/>
      <c r="BA484" s="196"/>
      <c r="BB484" s="196"/>
      <c r="BC484" s="196"/>
      <c r="BD484" s="196"/>
      <c r="BE484" s="196"/>
      <c r="BF484" s="196"/>
      <c r="BG484" s="196"/>
      <c r="BH484" s="196"/>
      <c r="BI484" s="196"/>
    </row>
    <row r="485" spans="7:61" ht="12.75">
      <c r="G485" s="196"/>
      <c r="H485" s="196"/>
      <c r="AA485" s="196"/>
      <c r="AB485" s="196"/>
      <c r="AC485" s="196"/>
      <c r="AD485" s="196"/>
      <c r="AE485" s="196"/>
      <c r="AF485" s="196"/>
      <c r="AG485" s="196"/>
      <c r="AH485" s="196"/>
      <c r="AI485" s="196"/>
      <c r="AJ485" s="196"/>
      <c r="AK485" s="196"/>
      <c r="AL485" s="196"/>
      <c r="AM485" s="196"/>
      <c r="AN485" s="196"/>
      <c r="AO485" s="196"/>
      <c r="AP485" s="196"/>
      <c r="AQ485" s="196"/>
      <c r="AR485" s="196"/>
      <c r="AS485" s="196"/>
      <c r="AT485" s="196"/>
      <c r="AU485" s="196"/>
      <c r="AV485" s="196"/>
      <c r="AW485" s="196"/>
      <c r="AX485" s="196"/>
      <c r="AY485" s="196"/>
      <c r="AZ485" s="196"/>
      <c r="BA485" s="196"/>
      <c r="BB485" s="196"/>
      <c r="BC485" s="196"/>
      <c r="BD485" s="196"/>
      <c r="BE485" s="196"/>
      <c r="BF485" s="196"/>
      <c r="BG485" s="196"/>
      <c r="BH485" s="196"/>
      <c r="BI485" s="196"/>
    </row>
    <row r="486" spans="7:61" ht="12.75">
      <c r="G486" s="196"/>
      <c r="H486" s="196"/>
      <c r="AA486" s="196"/>
      <c r="AB486" s="196"/>
      <c r="AC486" s="196"/>
      <c r="AD486" s="196"/>
      <c r="AE486" s="196"/>
      <c r="AF486" s="196"/>
      <c r="AG486" s="196"/>
      <c r="AH486" s="196"/>
      <c r="AI486" s="196"/>
      <c r="AJ486" s="196"/>
      <c r="AK486" s="196"/>
      <c r="AL486" s="196"/>
      <c r="AM486" s="196"/>
      <c r="AN486" s="196"/>
      <c r="AO486" s="196"/>
      <c r="AP486" s="196"/>
      <c r="AQ486" s="196"/>
      <c r="AR486" s="196"/>
      <c r="AS486" s="196"/>
      <c r="AT486" s="196"/>
      <c r="AU486" s="196"/>
      <c r="AV486" s="196"/>
      <c r="AW486" s="196"/>
      <c r="AX486" s="196"/>
      <c r="AY486" s="196"/>
      <c r="AZ486" s="196"/>
      <c r="BA486" s="196"/>
      <c r="BB486" s="196"/>
      <c r="BC486" s="196"/>
      <c r="BD486" s="196"/>
      <c r="BE486" s="196"/>
      <c r="BF486" s="196"/>
      <c r="BG486" s="196"/>
      <c r="BH486" s="196"/>
      <c r="BI486" s="196"/>
    </row>
    <row r="487" spans="7:61" ht="12.75">
      <c r="G487" s="196"/>
      <c r="H487" s="196"/>
      <c r="AA487" s="196"/>
      <c r="AB487" s="196"/>
      <c r="AC487" s="196"/>
      <c r="AD487" s="196"/>
      <c r="AE487" s="196"/>
      <c r="AF487" s="196"/>
      <c r="AG487" s="196"/>
      <c r="AH487" s="196"/>
      <c r="AI487" s="196"/>
      <c r="AJ487" s="196"/>
      <c r="AK487" s="196"/>
      <c r="AL487" s="196"/>
      <c r="AM487" s="196"/>
      <c r="AN487" s="196"/>
      <c r="AO487" s="196"/>
      <c r="AP487" s="196"/>
      <c r="AQ487" s="196"/>
      <c r="AR487" s="196"/>
      <c r="AS487" s="196"/>
      <c r="AT487" s="196"/>
      <c r="AU487" s="196"/>
      <c r="AV487" s="196"/>
      <c r="AW487" s="196"/>
      <c r="AX487" s="196"/>
      <c r="AY487" s="196"/>
      <c r="AZ487" s="196"/>
      <c r="BA487" s="196"/>
      <c r="BB487" s="196"/>
      <c r="BC487" s="196"/>
      <c r="BD487" s="196"/>
      <c r="BE487" s="196"/>
      <c r="BF487" s="196"/>
      <c r="BG487" s="196"/>
      <c r="BH487" s="196"/>
      <c r="BI487" s="196"/>
    </row>
    <row r="488" spans="7:61" ht="12.75">
      <c r="G488" s="196"/>
      <c r="H488" s="196"/>
      <c r="AA488" s="196"/>
      <c r="AB488" s="196"/>
      <c r="AC488" s="196"/>
      <c r="AD488" s="196"/>
      <c r="AE488" s="196"/>
      <c r="AF488" s="196"/>
      <c r="AG488" s="196"/>
      <c r="AH488" s="196"/>
      <c r="AI488" s="196"/>
      <c r="AJ488" s="196"/>
      <c r="AK488" s="196"/>
      <c r="AL488" s="196"/>
      <c r="AM488" s="196"/>
      <c r="AN488" s="196"/>
      <c r="AO488" s="196"/>
      <c r="AP488" s="196"/>
      <c r="AQ488" s="196"/>
      <c r="AR488" s="196"/>
      <c r="AS488" s="196"/>
      <c r="AT488" s="196"/>
      <c r="AU488" s="196"/>
      <c r="AV488" s="196"/>
      <c r="AW488" s="196"/>
      <c r="AX488" s="196"/>
      <c r="AY488" s="196"/>
      <c r="AZ488" s="196"/>
      <c r="BA488" s="196"/>
      <c r="BB488" s="196"/>
      <c r="BC488" s="196"/>
      <c r="BD488" s="196"/>
      <c r="BE488" s="196"/>
      <c r="BF488" s="196"/>
      <c r="BG488" s="196"/>
      <c r="BH488" s="196"/>
      <c r="BI488" s="196"/>
    </row>
    <row r="489" spans="7:61" ht="12.75">
      <c r="G489" s="196"/>
      <c r="H489" s="196"/>
      <c r="AA489" s="196"/>
      <c r="AB489" s="196"/>
      <c r="AC489" s="196"/>
      <c r="AD489" s="196"/>
      <c r="AE489" s="196"/>
      <c r="AF489" s="196"/>
      <c r="AG489" s="196"/>
      <c r="AH489" s="196"/>
      <c r="AI489" s="196"/>
      <c r="AJ489" s="196"/>
      <c r="AK489" s="196"/>
      <c r="AL489" s="196"/>
      <c r="AM489" s="196"/>
      <c r="AN489" s="196"/>
      <c r="AO489" s="196"/>
      <c r="AP489" s="196"/>
      <c r="AQ489" s="196"/>
      <c r="AR489" s="196"/>
      <c r="AS489" s="196"/>
      <c r="AT489" s="196"/>
      <c r="AU489" s="196"/>
      <c r="AV489" s="196"/>
      <c r="AW489" s="196"/>
      <c r="AX489" s="196"/>
      <c r="AY489" s="196"/>
      <c r="AZ489" s="196"/>
      <c r="BA489" s="196"/>
      <c r="BB489" s="196"/>
      <c r="BC489" s="196"/>
      <c r="BD489" s="196"/>
      <c r="BE489" s="196"/>
      <c r="BF489" s="196"/>
      <c r="BG489" s="196"/>
      <c r="BH489" s="196"/>
      <c r="BI489" s="196"/>
    </row>
    <row r="490" spans="7:61" ht="12.75">
      <c r="G490" s="196"/>
      <c r="H490" s="196"/>
      <c r="AA490" s="196"/>
      <c r="AB490" s="196"/>
      <c r="AC490" s="196"/>
      <c r="AD490" s="196"/>
      <c r="AE490" s="196"/>
      <c r="AF490" s="196"/>
      <c r="AG490" s="196"/>
      <c r="AH490" s="196"/>
      <c r="AI490" s="196"/>
      <c r="AJ490" s="196"/>
      <c r="AK490" s="196"/>
      <c r="AL490" s="196"/>
      <c r="AM490" s="196"/>
      <c r="AN490" s="196"/>
      <c r="AO490" s="196"/>
      <c r="AP490" s="196"/>
      <c r="AQ490" s="196"/>
      <c r="AR490" s="196"/>
      <c r="AS490" s="196"/>
      <c r="AT490" s="196"/>
      <c r="AU490" s="196"/>
      <c r="AV490" s="196"/>
      <c r="AW490" s="196"/>
      <c r="AX490" s="196"/>
      <c r="AY490" s="196"/>
      <c r="AZ490" s="196"/>
      <c r="BA490" s="196"/>
      <c r="BB490" s="196"/>
      <c r="BC490" s="196"/>
      <c r="BD490" s="196"/>
      <c r="BE490" s="196"/>
      <c r="BF490" s="196"/>
      <c r="BG490" s="196"/>
      <c r="BH490" s="196"/>
      <c r="BI490" s="196"/>
    </row>
    <row r="491" spans="7:61" ht="12.75">
      <c r="G491" s="196"/>
      <c r="H491" s="196"/>
      <c r="AA491" s="196"/>
      <c r="AB491" s="196"/>
      <c r="AC491" s="196"/>
      <c r="AD491" s="196"/>
      <c r="AE491" s="196"/>
      <c r="AF491" s="196"/>
      <c r="AG491" s="196"/>
      <c r="AH491" s="196"/>
      <c r="AI491" s="196"/>
      <c r="AJ491" s="196"/>
      <c r="AK491" s="196"/>
      <c r="AL491" s="196"/>
      <c r="AM491" s="196"/>
      <c r="AN491" s="196"/>
      <c r="AO491" s="196"/>
      <c r="AP491" s="196"/>
      <c r="AQ491" s="196"/>
      <c r="AR491" s="196"/>
      <c r="AS491" s="196"/>
      <c r="AT491" s="196"/>
      <c r="AU491" s="196"/>
      <c r="AV491" s="196"/>
      <c r="AW491" s="196"/>
      <c r="AX491" s="196"/>
      <c r="AY491" s="196"/>
      <c r="AZ491" s="196"/>
      <c r="BA491" s="196"/>
      <c r="BB491" s="196"/>
      <c r="BC491" s="196"/>
      <c r="BD491" s="196"/>
      <c r="BE491" s="196"/>
      <c r="BF491" s="196"/>
      <c r="BG491" s="196"/>
      <c r="BH491" s="196"/>
      <c r="BI491" s="196"/>
    </row>
    <row r="492" spans="7:61" ht="12.75">
      <c r="G492" s="196"/>
      <c r="H492" s="196"/>
      <c r="AA492" s="196"/>
      <c r="AB492" s="196"/>
      <c r="AC492" s="196"/>
      <c r="AD492" s="196"/>
      <c r="AE492" s="196"/>
      <c r="AF492" s="196"/>
      <c r="AG492" s="196"/>
      <c r="AH492" s="196"/>
      <c r="AI492" s="196"/>
      <c r="AJ492" s="196"/>
      <c r="AK492" s="196"/>
      <c r="AL492" s="196"/>
      <c r="AM492" s="196"/>
      <c r="AN492" s="196"/>
      <c r="AO492" s="196"/>
      <c r="AP492" s="196"/>
      <c r="AQ492" s="196"/>
      <c r="AR492" s="196"/>
      <c r="AS492" s="196"/>
      <c r="AT492" s="196"/>
      <c r="AU492" s="196"/>
      <c r="AV492" s="196"/>
      <c r="AW492" s="196"/>
      <c r="AX492" s="196"/>
      <c r="AY492" s="196"/>
      <c r="AZ492" s="196"/>
      <c r="BA492" s="196"/>
      <c r="BB492" s="196"/>
      <c r="BC492" s="196"/>
      <c r="BD492" s="196"/>
      <c r="BE492" s="196"/>
      <c r="BF492" s="196"/>
      <c r="BG492" s="196"/>
      <c r="BH492" s="196"/>
      <c r="BI492" s="196"/>
    </row>
    <row r="493" spans="7:61" ht="12.75">
      <c r="G493" s="196"/>
      <c r="H493" s="196"/>
      <c r="AA493" s="196"/>
      <c r="AB493" s="196"/>
      <c r="AC493" s="196"/>
      <c r="AD493" s="196"/>
      <c r="AE493" s="196"/>
      <c r="AF493" s="196"/>
      <c r="AG493" s="196"/>
      <c r="AH493" s="196"/>
      <c r="AI493" s="196"/>
      <c r="AJ493" s="196"/>
      <c r="AK493" s="196"/>
      <c r="AL493" s="196"/>
      <c r="AM493" s="196"/>
      <c r="AN493" s="196"/>
      <c r="AO493" s="196"/>
      <c r="AP493" s="196"/>
      <c r="AQ493" s="196"/>
      <c r="AR493" s="196"/>
      <c r="AS493" s="196"/>
      <c r="AT493" s="196"/>
      <c r="AU493" s="196"/>
      <c r="AV493" s="196"/>
      <c r="AW493" s="196"/>
      <c r="AX493" s="196"/>
      <c r="AY493" s="196"/>
      <c r="AZ493" s="196"/>
      <c r="BA493" s="196"/>
      <c r="BB493" s="196"/>
      <c r="BC493" s="196"/>
      <c r="BD493" s="196"/>
      <c r="BE493" s="196"/>
      <c r="BF493" s="196"/>
      <c r="BG493" s="196"/>
      <c r="BH493" s="196"/>
      <c r="BI493" s="196"/>
    </row>
    <row r="494" spans="7:61" ht="12.75">
      <c r="G494" s="196"/>
      <c r="H494" s="196"/>
      <c r="AA494" s="196"/>
      <c r="AB494" s="196"/>
      <c r="AC494" s="196"/>
      <c r="AD494" s="196"/>
      <c r="AE494" s="196"/>
      <c r="AF494" s="196"/>
      <c r="AG494" s="196"/>
      <c r="AH494" s="196"/>
      <c r="AI494" s="196"/>
      <c r="AJ494" s="196"/>
      <c r="AK494" s="196"/>
      <c r="AL494" s="196"/>
      <c r="AM494" s="196"/>
      <c r="AN494" s="196"/>
      <c r="AO494" s="196"/>
      <c r="AP494" s="196"/>
      <c r="AQ494" s="196"/>
      <c r="AR494" s="196"/>
      <c r="AS494" s="196"/>
      <c r="AT494" s="196"/>
      <c r="AU494" s="196"/>
      <c r="AV494" s="196"/>
      <c r="AW494" s="196"/>
      <c r="AX494" s="196"/>
      <c r="AY494" s="196"/>
      <c r="AZ494" s="196"/>
      <c r="BA494" s="196"/>
      <c r="BB494" s="196"/>
      <c r="BC494" s="196"/>
      <c r="BD494" s="196"/>
      <c r="BE494" s="196"/>
      <c r="BF494" s="196"/>
      <c r="BG494" s="196"/>
      <c r="BH494" s="196"/>
      <c r="BI494" s="196"/>
    </row>
    <row r="495" spans="7:61" ht="12.75">
      <c r="G495" s="196"/>
      <c r="H495" s="196"/>
      <c r="AA495" s="196"/>
      <c r="AB495" s="196"/>
      <c r="AC495" s="196"/>
      <c r="AD495" s="196"/>
      <c r="AE495" s="196"/>
      <c r="AF495" s="196"/>
      <c r="AG495" s="196"/>
      <c r="AH495" s="196"/>
      <c r="AI495" s="196"/>
      <c r="AJ495" s="196"/>
      <c r="AK495" s="196"/>
      <c r="AL495" s="196"/>
      <c r="AM495" s="196"/>
      <c r="AN495" s="196"/>
      <c r="AO495" s="196"/>
      <c r="AP495" s="196"/>
      <c r="AQ495" s="196"/>
      <c r="AR495" s="196"/>
      <c r="AS495" s="196"/>
      <c r="AT495" s="196"/>
      <c r="AU495" s="196"/>
      <c r="AV495" s="196"/>
      <c r="AW495" s="196"/>
      <c r="AX495" s="196"/>
      <c r="AY495" s="196"/>
      <c r="AZ495" s="196"/>
      <c r="BA495" s="196"/>
      <c r="BB495" s="196"/>
      <c r="BC495" s="196"/>
      <c r="BD495" s="196"/>
      <c r="BE495" s="196"/>
      <c r="BF495" s="196"/>
      <c r="BG495" s="196"/>
      <c r="BH495" s="196"/>
      <c r="BI495" s="196"/>
    </row>
    <row r="496" spans="7:61" ht="12.75">
      <c r="G496" s="196"/>
      <c r="H496" s="196"/>
      <c r="AA496" s="196"/>
      <c r="AB496" s="196"/>
      <c r="AC496" s="196"/>
      <c r="AD496" s="196"/>
      <c r="AE496" s="196"/>
      <c r="AF496" s="196"/>
      <c r="AG496" s="196"/>
      <c r="AH496" s="196"/>
      <c r="AI496" s="196"/>
      <c r="AJ496" s="196"/>
      <c r="AK496" s="196"/>
      <c r="AL496" s="196"/>
      <c r="AM496" s="196"/>
      <c r="AN496" s="196"/>
      <c r="AO496" s="196"/>
      <c r="AP496" s="196"/>
      <c r="AQ496" s="196"/>
      <c r="AR496" s="196"/>
      <c r="AS496" s="196"/>
      <c r="AT496" s="196"/>
      <c r="AU496" s="196"/>
      <c r="AV496" s="196"/>
      <c r="AW496" s="196"/>
      <c r="AX496" s="196"/>
      <c r="AY496" s="196"/>
      <c r="AZ496" s="196"/>
      <c r="BA496" s="196"/>
      <c r="BB496" s="196"/>
      <c r="BC496" s="196"/>
      <c r="BD496" s="196"/>
      <c r="BE496" s="196"/>
      <c r="BF496" s="196"/>
      <c r="BG496" s="196"/>
      <c r="BH496" s="196"/>
      <c r="BI496" s="196"/>
    </row>
    <row r="497" spans="7:61" ht="12.75">
      <c r="G497" s="196"/>
      <c r="H497" s="196"/>
      <c r="AA497" s="196"/>
      <c r="AB497" s="196"/>
      <c r="AC497" s="196"/>
      <c r="AD497" s="196"/>
      <c r="AE497" s="196"/>
      <c r="AF497" s="196"/>
      <c r="AG497" s="196"/>
      <c r="AH497" s="196"/>
      <c r="AI497" s="196"/>
      <c r="AJ497" s="196"/>
      <c r="AK497" s="196"/>
      <c r="AL497" s="196"/>
      <c r="AM497" s="196"/>
      <c r="AN497" s="196"/>
      <c r="AO497" s="196"/>
      <c r="AP497" s="196"/>
      <c r="AQ497" s="196"/>
      <c r="AR497" s="196"/>
      <c r="AS497" s="196"/>
      <c r="AT497" s="196"/>
      <c r="AU497" s="196"/>
      <c r="AV497" s="196"/>
      <c r="AW497" s="196"/>
      <c r="AX497" s="196"/>
      <c r="AY497" s="196"/>
      <c r="AZ497" s="196"/>
      <c r="BA497" s="196"/>
      <c r="BB497" s="196"/>
      <c r="BC497" s="196"/>
      <c r="BD497" s="196"/>
      <c r="BE497" s="196"/>
      <c r="BF497" s="196"/>
      <c r="BG497" s="196"/>
      <c r="BH497" s="196"/>
      <c r="BI497" s="196"/>
    </row>
    <row r="498" spans="7:61" ht="12.75">
      <c r="G498" s="196"/>
      <c r="H498" s="196"/>
      <c r="AA498" s="196"/>
      <c r="AB498" s="196"/>
      <c r="AC498" s="196"/>
      <c r="AD498" s="196"/>
      <c r="AE498" s="196"/>
      <c r="AF498" s="196"/>
      <c r="AG498" s="196"/>
      <c r="AH498" s="196"/>
      <c r="AI498" s="196"/>
      <c r="AJ498" s="196"/>
      <c r="AK498" s="196"/>
      <c r="AL498" s="196"/>
      <c r="AM498" s="196"/>
      <c r="AN498" s="196"/>
      <c r="AO498" s="196"/>
      <c r="AP498" s="196"/>
      <c r="AQ498" s="196"/>
      <c r="AR498" s="196"/>
      <c r="AS498" s="196"/>
      <c r="AT498" s="196"/>
      <c r="AU498" s="196"/>
      <c r="AV498" s="196"/>
      <c r="AW498" s="196"/>
      <c r="AX498" s="196"/>
      <c r="AY498" s="196"/>
      <c r="AZ498" s="196"/>
      <c r="BA498" s="196"/>
      <c r="BB498" s="196"/>
      <c r="BC498" s="196"/>
      <c r="BD498" s="196"/>
      <c r="BE498" s="196"/>
      <c r="BF498" s="196"/>
      <c r="BG498" s="196"/>
      <c r="BH498" s="196"/>
      <c r="BI498" s="196"/>
    </row>
    <row r="499" spans="7:61" ht="12.75">
      <c r="G499" s="196"/>
      <c r="H499" s="196"/>
      <c r="AA499" s="196"/>
      <c r="AB499" s="196"/>
      <c r="AC499" s="196"/>
      <c r="AD499" s="196"/>
      <c r="AE499" s="196"/>
      <c r="AF499" s="196"/>
      <c r="AG499" s="196"/>
      <c r="AH499" s="196"/>
      <c r="AI499" s="196"/>
      <c r="AJ499" s="196"/>
      <c r="AK499" s="196"/>
      <c r="AL499" s="196"/>
      <c r="AM499" s="196"/>
      <c r="AN499" s="196"/>
      <c r="AO499" s="196"/>
      <c r="AP499" s="196"/>
      <c r="AQ499" s="196"/>
      <c r="AR499" s="196"/>
      <c r="AS499" s="196"/>
      <c r="AT499" s="196"/>
      <c r="AU499" s="196"/>
      <c r="AV499" s="196"/>
      <c r="AW499" s="196"/>
      <c r="AX499" s="196"/>
      <c r="AY499" s="196"/>
      <c r="AZ499" s="196"/>
      <c r="BA499" s="196"/>
      <c r="BB499" s="196"/>
      <c r="BC499" s="196"/>
      <c r="BD499" s="196"/>
      <c r="BE499" s="196"/>
      <c r="BF499" s="196"/>
      <c r="BG499" s="196"/>
      <c r="BH499" s="196"/>
      <c r="BI499" s="196"/>
    </row>
    <row r="500" spans="7:61" ht="12.75">
      <c r="G500" s="196"/>
      <c r="H500" s="196"/>
      <c r="AA500" s="196"/>
      <c r="AB500" s="196"/>
      <c r="AC500" s="196"/>
      <c r="AD500" s="196"/>
      <c r="AE500" s="196"/>
      <c r="AF500" s="196"/>
      <c r="AG500" s="196"/>
      <c r="AH500" s="196"/>
      <c r="AI500" s="196"/>
      <c r="AJ500" s="196"/>
      <c r="AK500" s="196"/>
      <c r="AL500" s="196"/>
      <c r="AM500" s="196"/>
      <c r="AN500" s="196"/>
      <c r="AO500" s="196"/>
      <c r="AP500" s="196"/>
      <c r="AQ500" s="196"/>
      <c r="AR500" s="196"/>
      <c r="AS500" s="196"/>
      <c r="AT500" s="196"/>
      <c r="AU500" s="196"/>
      <c r="AV500" s="196"/>
      <c r="AW500" s="196"/>
      <c r="AX500" s="196"/>
      <c r="AY500" s="196"/>
      <c r="AZ500" s="196"/>
      <c r="BA500" s="196"/>
      <c r="BB500" s="196"/>
      <c r="BC500" s="196"/>
      <c r="BD500" s="196"/>
      <c r="BE500" s="196"/>
      <c r="BF500" s="196"/>
      <c r="BG500" s="196"/>
      <c r="BH500" s="196"/>
      <c r="BI500" s="196"/>
    </row>
    <row r="501" spans="7:61" ht="12.75">
      <c r="G501" s="196"/>
      <c r="H501" s="196"/>
      <c r="AA501" s="196"/>
      <c r="AB501" s="196"/>
      <c r="AC501" s="196"/>
      <c r="AD501" s="196"/>
      <c r="AE501" s="196"/>
      <c r="AF501" s="196"/>
      <c r="AG501" s="196"/>
      <c r="AH501" s="196"/>
      <c r="AI501" s="196"/>
      <c r="AJ501" s="196"/>
      <c r="AK501" s="196"/>
      <c r="AL501" s="196"/>
      <c r="AM501" s="196"/>
      <c r="AN501" s="196"/>
      <c r="AO501" s="196"/>
      <c r="AP501" s="196"/>
      <c r="AQ501" s="196"/>
      <c r="AR501" s="196"/>
      <c r="AS501" s="196"/>
      <c r="AT501" s="196"/>
      <c r="AU501" s="196"/>
      <c r="AV501" s="196"/>
      <c r="AW501" s="196"/>
      <c r="AX501" s="196"/>
      <c r="AY501" s="196"/>
      <c r="AZ501" s="196"/>
      <c r="BA501" s="196"/>
      <c r="BB501" s="196"/>
      <c r="BC501" s="196"/>
      <c r="BD501" s="196"/>
      <c r="BE501" s="196"/>
      <c r="BF501" s="196"/>
      <c r="BG501" s="196"/>
      <c r="BH501" s="196"/>
      <c r="BI501" s="196"/>
    </row>
    <row r="502" spans="7:61" ht="12.75">
      <c r="G502" s="196"/>
      <c r="H502" s="196"/>
      <c r="AA502" s="196"/>
      <c r="AB502" s="196"/>
      <c r="AC502" s="196"/>
      <c r="AD502" s="196"/>
      <c r="AE502" s="196"/>
      <c r="AF502" s="196"/>
      <c r="AG502" s="196"/>
      <c r="AH502" s="196"/>
      <c r="AI502" s="196"/>
      <c r="AJ502" s="196"/>
      <c r="AK502" s="196"/>
      <c r="AL502" s="196"/>
      <c r="AM502" s="196"/>
      <c r="AN502" s="196"/>
      <c r="AO502" s="196"/>
      <c r="AP502" s="196"/>
      <c r="AQ502" s="196"/>
      <c r="AR502" s="196"/>
      <c r="AS502" s="196"/>
      <c r="AT502" s="196"/>
      <c r="AU502" s="196"/>
      <c r="AV502" s="196"/>
      <c r="AW502" s="196"/>
      <c r="AX502" s="196"/>
      <c r="AY502" s="196"/>
      <c r="AZ502" s="196"/>
      <c r="BA502" s="196"/>
      <c r="BB502" s="196"/>
      <c r="BC502" s="196"/>
      <c r="BD502" s="196"/>
      <c r="BE502" s="196"/>
      <c r="BF502" s="196"/>
      <c r="BG502" s="196"/>
      <c r="BH502" s="196"/>
      <c r="BI502" s="196"/>
    </row>
    <row r="503" spans="7:61" ht="12.75">
      <c r="G503" s="196"/>
      <c r="H503" s="196"/>
      <c r="AA503" s="196"/>
      <c r="AB503" s="196"/>
      <c r="AC503" s="196"/>
      <c r="AD503" s="196"/>
      <c r="AE503" s="196"/>
      <c r="AF503" s="196"/>
      <c r="AG503" s="196"/>
      <c r="AH503" s="196"/>
      <c r="AI503" s="196"/>
      <c r="AJ503" s="196"/>
      <c r="AK503" s="196"/>
      <c r="AL503" s="196"/>
      <c r="AM503" s="196"/>
      <c r="AN503" s="196"/>
      <c r="AO503" s="196"/>
      <c r="AP503" s="196"/>
      <c r="AQ503" s="196"/>
      <c r="AR503" s="196"/>
      <c r="AS503" s="196"/>
      <c r="AT503" s="196"/>
      <c r="AU503" s="196"/>
      <c r="AV503" s="196"/>
      <c r="AW503" s="196"/>
      <c r="AX503" s="196"/>
      <c r="AY503" s="196"/>
      <c r="AZ503" s="196"/>
      <c r="BA503" s="196"/>
      <c r="BB503" s="196"/>
      <c r="BC503" s="196"/>
      <c r="BD503" s="196"/>
      <c r="BE503" s="196"/>
      <c r="BF503" s="196"/>
      <c r="BG503" s="196"/>
      <c r="BH503" s="196"/>
      <c r="BI503" s="196"/>
    </row>
    <row r="504" spans="7:61" ht="12.75">
      <c r="G504" s="196"/>
      <c r="H504" s="196"/>
      <c r="AA504" s="196"/>
      <c r="AB504" s="196"/>
      <c r="AC504" s="196"/>
      <c r="AD504" s="196"/>
      <c r="AE504" s="196"/>
      <c r="AF504" s="196"/>
      <c r="AG504" s="196"/>
      <c r="AH504" s="196"/>
      <c r="AI504" s="196"/>
      <c r="AJ504" s="196"/>
      <c r="AK504" s="196"/>
      <c r="AL504" s="196"/>
      <c r="AM504" s="196"/>
      <c r="AN504" s="196"/>
      <c r="AO504" s="196"/>
      <c r="AP504" s="196"/>
      <c r="AQ504" s="196"/>
      <c r="AR504" s="196"/>
      <c r="AS504" s="196"/>
      <c r="AT504" s="196"/>
      <c r="AU504" s="196"/>
      <c r="AV504" s="196"/>
      <c r="AW504" s="196"/>
      <c r="AX504" s="196"/>
      <c r="AY504" s="196"/>
      <c r="AZ504" s="196"/>
      <c r="BA504" s="196"/>
      <c r="BB504" s="196"/>
      <c r="BC504" s="196"/>
      <c r="BD504" s="196"/>
      <c r="BE504" s="196"/>
      <c r="BF504" s="196"/>
      <c r="BG504" s="196"/>
      <c r="BH504" s="196"/>
      <c r="BI504" s="196"/>
    </row>
    <row r="505" spans="7:61" ht="12.75">
      <c r="G505" s="196"/>
      <c r="H505" s="196"/>
      <c r="AA505" s="196"/>
      <c r="AB505" s="196"/>
      <c r="AC505" s="196"/>
      <c r="AD505" s="196"/>
      <c r="AE505" s="196"/>
      <c r="AF505" s="196"/>
      <c r="AG505" s="196"/>
      <c r="AH505" s="196"/>
      <c r="AI505" s="196"/>
      <c r="AJ505" s="196"/>
      <c r="AK505" s="196"/>
      <c r="AL505" s="196"/>
      <c r="AM505" s="196"/>
      <c r="AN505" s="196"/>
      <c r="AO505" s="196"/>
      <c r="AP505" s="196"/>
      <c r="AQ505" s="196"/>
      <c r="AR505" s="196"/>
      <c r="AS505" s="196"/>
      <c r="AT505" s="196"/>
      <c r="AU505" s="196"/>
      <c r="AV505" s="196"/>
      <c r="AW505" s="196"/>
      <c r="AX505" s="196"/>
      <c r="AY505" s="196"/>
      <c r="AZ505" s="196"/>
      <c r="BA505" s="196"/>
      <c r="BB505" s="196"/>
      <c r="BC505" s="196"/>
      <c r="BD505" s="196"/>
      <c r="BE505" s="196"/>
      <c r="BF505" s="196"/>
      <c r="BG505" s="196"/>
      <c r="BH505" s="196"/>
      <c r="BI505" s="196"/>
    </row>
    <row r="506" spans="7:61" ht="12.75">
      <c r="G506" s="196"/>
      <c r="H506" s="196"/>
      <c r="AA506" s="196"/>
      <c r="AB506" s="196"/>
      <c r="AC506" s="196"/>
      <c r="AD506" s="196"/>
      <c r="AE506" s="196"/>
      <c r="AF506" s="196"/>
      <c r="AG506" s="196"/>
      <c r="AH506" s="196"/>
      <c r="AI506" s="196"/>
      <c r="AJ506" s="196"/>
      <c r="AK506" s="196"/>
      <c r="AL506" s="196"/>
      <c r="AM506" s="196"/>
      <c r="AN506" s="196"/>
      <c r="AO506" s="196"/>
      <c r="AP506" s="196"/>
      <c r="AQ506" s="196"/>
      <c r="AR506" s="196"/>
      <c r="AS506" s="196"/>
      <c r="AT506" s="196"/>
      <c r="AU506" s="196"/>
      <c r="AV506" s="196"/>
      <c r="AW506" s="196"/>
      <c r="AX506" s="196"/>
      <c r="AY506" s="196"/>
      <c r="AZ506" s="196"/>
      <c r="BA506" s="196"/>
      <c r="BB506" s="196"/>
      <c r="BC506" s="196"/>
      <c r="BD506" s="196"/>
      <c r="BE506" s="196"/>
      <c r="BF506" s="196"/>
      <c r="BG506" s="196"/>
      <c r="BH506" s="196"/>
      <c r="BI506" s="196"/>
    </row>
    <row r="507" spans="7:61" ht="12.75">
      <c r="G507" s="196"/>
      <c r="H507" s="196"/>
      <c r="AA507" s="196"/>
      <c r="AB507" s="196"/>
      <c r="AC507" s="196"/>
      <c r="AD507" s="196"/>
      <c r="AE507" s="196"/>
      <c r="AF507" s="196"/>
      <c r="AG507" s="196"/>
      <c r="AH507" s="196"/>
      <c r="AI507" s="196"/>
      <c r="AJ507" s="196"/>
      <c r="AK507" s="196"/>
      <c r="AL507" s="196"/>
      <c r="AM507" s="196"/>
      <c r="AN507" s="196"/>
      <c r="AO507" s="196"/>
      <c r="AP507" s="196"/>
      <c r="AQ507" s="196"/>
      <c r="AR507" s="196"/>
      <c r="AS507" s="196"/>
      <c r="AT507" s="196"/>
      <c r="AU507" s="196"/>
      <c r="AV507" s="196"/>
      <c r="AW507" s="196"/>
      <c r="AX507" s="196"/>
      <c r="AY507" s="196"/>
      <c r="AZ507" s="196"/>
      <c r="BA507" s="196"/>
      <c r="BB507" s="196"/>
      <c r="BC507" s="196"/>
      <c r="BD507" s="196"/>
      <c r="BE507" s="196"/>
      <c r="BF507" s="196"/>
      <c r="BG507" s="196"/>
      <c r="BH507" s="196"/>
      <c r="BI507" s="196"/>
    </row>
    <row r="508" spans="7:61" ht="12.75">
      <c r="G508" s="196"/>
      <c r="H508" s="196"/>
      <c r="AA508" s="196"/>
      <c r="AB508" s="196"/>
      <c r="AC508" s="196"/>
      <c r="AD508" s="196"/>
      <c r="AE508" s="196"/>
      <c r="AF508" s="196"/>
      <c r="AG508" s="196"/>
      <c r="AH508" s="196"/>
      <c r="AI508" s="196"/>
      <c r="AJ508" s="196"/>
      <c r="AK508" s="196"/>
      <c r="AL508" s="196"/>
      <c r="AM508" s="196"/>
      <c r="AN508" s="196"/>
      <c r="AO508" s="196"/>
      <c r="AP508" s="196"/>
      <c r="AQ508" s="196"/>
      <c r="AR508" s="196"/>
      <c r="AS508" s="196"/>
      <c r="AT508" s="196"/>
      <c r="AU508" s="196"/>
      <c r="AV508" s="196"/>
      <c r="AW508" s="196"/>
      <c r="AX508" s="196"/>
      <c r="AY508" s="196"/>
      <c r="AZ508" s="196"/>
      <c r="BA508" s="196"/>
      <c r="BB508" s="196"/>
      <c r="BC508" s="196"/>
      <c r="BD508" s="196"/>
      <c r="BE508" s="196"/>
      <c r="BF508" s="196"/>
      <c r="BG508" s="196"/>
      <c r="BH508" s="196"/>
      <c r="BI508" s="196"/>
    </row>
    <row r="509" spans="7:61" ht="12.75">
      <c r="G509" s="196"/>
      <c r="H509" s="196"/>
      <c r="AA509" s="196"/>
      <c r="AB509" s="196"/>
      <c r="AC509" s="196"/>
      <c r="AD509" s="196"/>
      <c r="AE509" s="196"/>
      <c r="AF509" s="196"/>
      <c r="AG509" s="196"/>
      <c r="AH509" s="196"/>
      <c r="AI509" s="196"/>
      <c r="AJ509" s="196"/>
      <c r="AK509" s="196"/>
      <c r="AL509" s="196"/>
      <c r="AM509" s="196"/>
      <c r="AN509" s="196"/>
      <c r="AO509" s="196"/>
      <c r="AP509" s="196"/>
      <c r="AQ509" s="196"/>
      <c r="AR509" s="196"/>
      <c r="AS509" s="196"/>
      <c r="AT509" s="196"/>
      <c r="AU509" s="196"/>
      <c r="AV509" s="196"/>
      <c r="AW509" s="196"/>
      <c r="AX509" s="196"/>
      <c r="AY509" s="196"/>
      <c r="AZ509" s="196"/>
      <c r="BA509" s="196"/>
      <c r="BB509" s="196"/>
      <c r="BC509" s="196"/>
      <c r="BD509" s="196"/>
      <c r="BE509" s="196"/>
      <c r="BF509" s="196"/>
      <c r="BG509" s="196"/>
      <c r="BH509" s="196"/>
      <c r="BI509" s="196"/>
    </row>
    <row r="510" spans="7:61" ht="12.75">
      <c r="G510" s="196"/>
      <c r="H510" s="196"/>
      <c r="AA510" s="196"/>
      <c r="AB510" s="196"/>
      <c r="AC510" s="196"/>
      <c r="AD510" s="196"/>
      <c r="AE510" s="196"/>
      <c r="AF510" s="196"/>
      <c r="AG510" s="196"/>
      <c r="AH510" s="196"/>
      <c r="AI510" s="196"/>
      <c r="AJ510" s="196"/>
      <c r="AK510" s="196"/>
      <c r="AL510" s="196"/>
      <c r="AM510" s="196"/>
      <c r="AN510" s="196"/>
      <c r="AO510" s="196"/>
      <c r="AP510" s="196"/>
      <c r="AQ510" s="196"/>
      <c r="AR510" s="196"/>
      <c r="AS510" s="196"/>
      <c r="AT510" s="196"/>
      <c r="AU510" s="196"/>
      <c r="AV510" s="196"/>
      <c r="AW510" s="196"/>
      <c r="AX510" s="196"/>
      <c r="AY510" s="196"/>
      <c r="AZ510" s="196"/>
      <c r="BA510" s="196"/>
      <c r="BB510" s="196"/>
      <c r="BC510" s="196"/>
      <c r="BD510" s="196"/>
      <c r="BE510" s="196"/>
      <c r="BF510" s="196"/>
      <c r="BG510" s="196"/>
      <c r="BH510" s="196"/>
      <c r="BI510" s="196"/>
    </row>
    <row r="511" spans="7:61" ht="12.75">
      <c r="G511" s="196"/>
      <c r="H511" s="196"/>
      <c r="AA511" s="196"/>
      <c r="AB511" s="196"/>
      <c r="AC511" s="196"/>
      <c r="AD511" s="196"/>
      <c r="AE511" s="196"/>
      <c r="AF511" s="196"/>
      <c r="AG511" s="196"/>
      <c r="AH511" s="196"/>
      <c r="AI511" s="196"/>
      <c r="AJ511" s="196"/>
      <c r="AK511" s="196"/>
      <c r="AL511" s="196"/>
      <c r="AM511" s="196"/>
      <c r="AN511" s="196"/>
      <c r="AO511" s="196"/>
      <c r="AP511" s="196"/>
      <c r="AQ511" s="196"/>
      <c r="AR511" s="196"/>
      <c r="AS511" s="196"/>
      <c r="AT511" s="196"/>
      <c r="AU511" s="196"/>
      <c r="AV511" s="196"/>
      <c r="AW511" s="196"/>
      <c r="AX511" s="196"/>
      <c r="AY511" s="196"/>
      <c r="AZ511" s="196"/>
      <c r="BA511" s="196"/>
      <c r="BB511" s="196"/>
      <c r="BC511" s="196"/>
      <c r="BD511" s="196"/>
      <c r="BE511" s="196"/>
      <c r="BF511" s="196"/>
      <c r="BG511" s="196"/>
      <c r="BH511" s="196"/>
      <c r="BI511" s="196"/>
    </row>
    <row r="512" spans="7:61" ht="12.75">
      <c r="G512" s="196"/>
      <c r="H512" s="196"/>
      <c r="AA512" s="196"/>
      <c r="AB512" s="196"/>
      <c r="AC512" s="196"/>
      <c r="AD512" s="196"/>
      <c r="AE512" s="196"/>
      <c r="AF512" s="196"/>
      <c r="AG512" s="196"/>
      <c r="AH512" s="196"/>
      <c r="AI512" s="196"/>
      <c r="AJ512" s="196"/>
      <c r="AK512" s="196"/>
      <c r="AL512" s="196"/>
      <c r="AM512" s="196"/>
      <c r="AN512" s="196"/>
      <c r="AO512" s="196"/>
      <c r="AP512" s="196"/>
      <c r="AQ512" s="196"/>
      <c r="AR512" s="196"/>
      <c r="AS512" s="196"/>
      <c r="AT512" s="196"/>
      <c r="AU512" s="196"/>
      <c r="AV512" s="196"/>
      <c r="AW512" s="196"/>
      <c r="AX512" s="196"/>
      <c r="AY512" s="196"/>
      <c r="AZ512" s="196"/>
      <c r="BA512" s="196"/>
      <c r="BB512" s="196"/>
      <c r="BC512" s="196"/>
      <c r="BD512" s="196"/>
      <c r="BE512" s="196"/>
      <c r="BF512" s="196"/>
      <c r="BG512" s="196"/>
      <c r="BH512" s="196"/>
      <c r="BI512" s="196"/>
    </row>
    <row r="513" spans="7:61" ht="12.75">
      <c r="G513" s="196"/>
      <c r="H513" s="196"/>
      <c r="AA513" s="196"/>
      <c r="AB513" s="196"/>
      <c r="AC513" s="196"/>
      <c r="AD513" s="196"/>
      <c r="AE513" s="196"/>
      <c r="AF513" s="196"/>
      <c r="AG513" s="196"/>
      <c r="AH513" s="196"/>
      <c r="AI513" s="196"/>
      <c r="AJ513" s="196"/>
      <c r="AK513" s="196"/>
      <c r="AL513" s="196"/>
      <c r="AM513" s="196"/>
      <c r="AN513" s="196"/>
      <c r="AO513" s="196"/>
      <c r="AP513" s="196"/>
      <c r="AQ513" s="196"/>
      <c r="AR513" s="196"/>
      <c r="AS513" s="196"/>
      <c r="AT513" s="196"/>
      <c r="AU513" s="196"/>
      <c r="AV513" s="196"/>
      <c r="AW513" s="196"/>
      <c r="AX513" s="196"/>
      <c r="AY513" s="196"/>
      <c r="AZ513" s="196"/>
      <c r="BA513" s="196"/>
      <c r="BB513" s="196"/>
      <c r="BC513" s="196"/>
      <c r="BD513" s="196"/>
      <c r="BE513" s="196"/>
      <c r="BF513" s="196"/>
      <c r="BG513" s="196"/>
      <c r="BH513" s="196"/>
      <c r="BI513" s="196"/>
    </row>
    <row r="514" spans="7:61" ht="12.75">
      <c r="G514" s="196"/>
      <c r="H514" s="196"/>
      <c r="AA514" s="196"/>
      <c r="AB514" s="196"/>
      <c r="AC514" s="196"/>
      <c r="AD514" s="196"/>
      <c r="AE514" s="196"/>
      <c r="AF514" s="196"/>
      <c r="AG514" s="196"/>
      <c r="AH514" s="196"/>
      <c r="AI514" s="196"/>
      <c r="AJ514" s="196"/>
      <c r="AK514" s="196"/>
      <c r="AL514" s="196"/>
      <c r="AM514" s="196"/>
      <c r="AN514" s="196"/>
      <c r="AO514" s="196"/>
      <c r="AP514" s="196"/>
      <c r="AQ514" s="196"/>
      <c r="AR514" s="196"/>
      <c r="AS514" s="196"/>
      <c r="AT514" s="196"/>
      <c r="AU514" s="196"/>
      <c r="AV514" s="196"/>
      <c r="AW514" s="196"/>
      <c r="AX514" s="196"/>
      <c r="AY514" s="196"/>
      <c r="AZ514" s="196"/>
      <c r="BA514" s="196"/>
      <c r="BB514" s="196"/>
      <c r="BC514" s="196"/>
      <c r="BD514" s="196"/>
      <c r="BE514" s="196"/>
      <c r="BF514" s="196"/>
      <c r="BG514" s="196"/>
      <c r="BH514" s="196"/>
      <c r="BI514" s="196"/>
    </row>
    <row r="515" spans="7:61" ht="12.75">
      <c r="G515" s="196"/>
      <c r="H515" s="196"/>
      <c r="AA515" s="196"/>
      <c r="AB515" s="196"/>
      <c r="AC515" s="196"/>
      <c r="AD515" s="196"/>
      <c r="AE515" s="196"/>
      <c r="AF515" s="196"/>
      <c r="AG515" s="196"/>
      <c r="AH515" s="196"/>
      <c r="AI515" s="196"/>
      <c r="AJ515" s="196"/>
      <c r="AK515" s="196"/>
      <c r="AL515" s="196"/>
      <c r="AM515" s="196"/>
      <c r="AN515" s="196"/>
      <c r="AO515" s="196"/>
      <c r="AP515" s="196"/>
      <c r="AQ515" s="196"/>
      <c r="AR515" s="196"/>
      <c r="AS515" s="196"/>
      <c r="AT515" s="196"/>
      <c r="AU515" s="196"/>
      <c r="AV515" s="196"/>
      <c r="AW515" s="196"/>
      <c r="AX515" s="196"/>
      <c r="AY515" s="196"/>
      <c r="AZ515" s="196"/>
      <c r="BA515" s="196"/>
      <c r="BB515" s="196"/>
      <c r="BC515" s="196"/>
      <c r="BD515" s="196"/>
      <c r="BE515" s="196"/>
      <c r="BF515" s="196"/>
      <c r="BG515" s="196"/>
      <c r="BH515" s="196"/>
      <c r="BI515" s="196"/>
    </row>
    <row r="516" spans="7:61" ht="12.75">
      <c r="G516" s="196"/>
      <c r="H516" s="196"/>
      <c r="AA516" s="196"/>
      <c r="AB516" s="196"/>
      <c r="AC516" s="196"/>
      <c r="AD516" s="196"/>
      <c r="AE516" s="196"/>
      <c r="AF516" s="196"/>
      <c r="AG516" s="196"/>
      <c r="AH516" s="196"/>
      <c r="AI516" s="196"/>
      <c r="AJ516" s="196"/>
      <c r="AK516" s="196"/>
      <c r="AL516" s="196"/>
      <c r="AM516" s="196"/>
      <c r="AN516" s="196"/>
      <c r="AO516" s="196"/>
      <c r="AP516" s="196"/>
      <c r="AQ516" s="196"/>
      <c r="AR516" s="196"/>
      <c r="AS516" s="196"/>
      <c r="AT516" s="196"/>
      <c r="AU516" s="196"/>
      <c r="AV516" s="196"/>
      <c r="AW516" s="196"/>
      <c r="AX516" s="196"/>
      <c r="AY516" s="196"/>
      <c r="AZ516" s="196"/>
      <c r="BA516" s="196"/>
      <c r="BB516" s="196"/>
      <c r="BC516" s="196"/>
      <c r="BD516" s="196"/>
      <c r="BE516" s="196"/>
      <c r="BF516" s="196"/>
      <c r="BG516" s="196"/>
      <c r="BH516" s="196"/>
      <c r="BI516" s="196"/>
    </row>
    <row r="517" spans="7:61" ht="12.75">
      <c r="G517" s="196"/>
      <c r="H517" s="196"/>
      <c r="AA517" s="196"/>
      <c r="AB517" s="196"/>
      <c r="AC517" s="196"/>
      <c r="AD517" s="196"/>
      <c r="AE517" s="196"/>
      <c r="AF517" s="196"/>
      <c r="AG517" s="196"/>
      <c r="AH517" s="196"/>
      <c r="AI517" s="196"/>
      <c r="AJ517" s="196"/>
      <c r="AK517" s="196"/>
      <c r="AL517" s="196"/>
      <c r="AM517" s="196"/>
      <c r="AN517" s="196"/>
      <c r="AO517" s="196"/>
      <c r="AP517" s="196"/>
      <c r="AQ517" s="196"/>
      <c r="AR517" s="196"/>
      <c r="AS517" s="196"/>
      <c r="AT517" s="196"/>
      <c r="AU517" s="196"/>
      <c r="AV517" s="196"/>
      <c r="AW517" s="196"/>
      <c r="AX517" s="196"/>
      <c r="AY517" s="196"/>
      <c r="AZ517" s="196"/>
      <c r="BA517" s="196"/>
      <c r="BB517" s="196"/>
      <c r="BC517" s="196"/>
      <c r="BD517" s="196"/>
      <c r="BE517" s="196"/>
      <c r="BF517" s="196"/>
      <c r="BG517" s="196"/>
      <c r="BH517" s="196"/>
      <c r="BI517" s="196"/>
    </row>
    <row r="518" spans="7:61" ht="12.75">
      <c r="G518" s="196"/>
      <c r="H518" s="196"/>
      <c r="AA518" s="196"/>
      <c r="AB518" s="196"/>
      <c r="AC518" s="196"/>
      <c r="AD518" s="196"/>
      <c r="AE518" s="196"/>
      <c r="AF518" s="196"/>
      <c r="AG518" s="196"/>
      <c r="AH518" s="196"/>
      <c r="AI518" s="196"/>
      <c r="AJ518" s="196"/>
      <c r="AK518" s="196"/>
      <c r="AL518" s="196"/>
      <c r="AM518" s="196"/>
      <c r="AN518" s="196"/>
      <c r="AO518" s="196"/>
      <c r="AP518" s="196"/>
      <c r="AQ518" s="196"/>
      <c r="AR518" s="196"/>
      <c r="AS518" s="196"/>
      <c r="AT518" s="196"/>
      <c r="AU518" s="196"/>
      <c r="AV518" s="196"/>
      <c r="AW518" s="196"/>
      <c r="AX518" s="196"/>
      <c r="AY518" s="196"/>
      <c r="AZ518" s="196"/>
      <c r="BA518" s="196"/>
      <c r="BB518" s="196"/>
      <c r="BC518" s="196"/>
      <c r="BD518" s="196"/>
      <c r="BE518" s="196"/>
      <c r="BF518" s="196"/>
      <c r="BG518" s="196"/>
      <c r="BH518" s="196"/>
      <c r="BI518" s="196"/>
    </row>
    <row r="519" spans="7:61" ht="12.75">
      <c r="G519" s="196"/>
      <c r="H519" s="196"/>
      <c r="AA519" s="196"/>
      <c r="AB519" s="196"/>
      <c r="AC519" s="196"/>
      <c r="AD519" s="196"/>
      <c r="AE519" s="196"/>
      <c r="AF519" s="196"/>
      <c r="AG519" s="196"/>
      <c r="AH519" s="196"/>
      <c r="AI519" s="196"/>
      <c r="AJ519" s="196"/>
      <c r="AK519" s="196"/>
      <c r="AL519" s="196"/>
      <c r="AM519" s="196"/>
      <c r="AN519" s="196"/>
      <c r="AO519" s="196"/>
      <c r="AP519" s="196"/>
      <c r="AQ519" s="196"/>
      <c r="AR519" s="196"/>
      <c r="AS519" s="196"/>
      <c r="AT519" s="196"/>
      <c r="AU519" s="196"/>
      <c r="AV519" s="196"/>
      <c r="AW519" s="196"/>
      <c r="AX519" s="196"/>
      <c r="AY519" s="196"/>
      <c r="AZ519" s="196"/>
      <c r="BA519" s="196"/>
      <c r="BB519" s="196"/>
      <c r="BC519" s="196"/>
      <c r="BD519" s="196"/>
      <c r="BE519" s="196"/>
      <c r="BF519" s="196"/>
      <c r="BG519" s="196"/>
      <c r="BH519" s="196"/>
      <c r="BI519" s="196"/>
    </row>
    <row r="520" spans="7:61" ht="12.75">
      <c r="G520" s="196"/>
      <c r="H520" s="196"/>
      <c r="AA520" s="196"/>
      <c r="AB520" s="196"/>
      <c r="AC520" s="196"/>
      <c r="AD520" s="196"/>
      <c r="AE520" s="196"/>
      <c r="AF520" s="196"/>
      <c r="AG520" s="196"/>
      <c r="AH520" s="196"/>
      <c r="AI520" s="196"/>
      <c r="AJ520" s="196"/>
      <c r="AK520" s="196"/>
      <c r="AL520" s="196"/>
      <c r="AM520" s="196"/>
      <c r="AN520" s="196"/>
      <c r="AO520" s="196"/>
      <c r="AP520" s="196"/>
      <c r="AQ520" s="196"/>
      <c r="AR520" s="196"/>
      <c r="AS520" s="196"/>
      <c r="AT520" s="196"/>
      <c r="AU520" s="196"/>
      <c r="AV520" s="196"/>
      <c r="AW520" s="196"/>
      <c r="AX520" s="196"/>
      <c r="AY520" s="196"/>
      <c r="AZ520" s="196"/>
      <c r="BA520" s="196"/>
      <c r="BB520" s="196"/>
      <c r="BC520" s="196"/>
      <c r="BD520" s="196"/>
      <c r="BE520" s="196"/>
      <c r="BF520" s="196"/>
      <c r="BG520" s="196"/>
      <c r="BH520" s="196"/>
      <c r="BI520" s="196"/>
    </row>
    <row r="521" spans="7:61" ht="12.75">
      <c r="G521" s="196"/>
      <c r="H521" s="196"/>
      <c r="AA521" s="196"/>
      <c r="AB521" s="196"/>
      <c r="AC521" s="196"/>
      <c r="AD521" s="196"/>
      <c r="AE521" s="196"/>
      <c r="AF521" s="196"/>
      <c r="AG521" s="196"/>
      <c r="AH521" s="196"/>
      <c r="AI521" s="196"/>
      <c r="AJ521" s="196"/>
      <c r="AK521" s="196"/>
      <c r="AL521" s="196"/>
      <c r="AM521" s="196"/>
      <c r="AN521" s="196"/>
      <c r="AO521" s="196"/>
      <c r="AP521" s="196"/>
      <c r="AQ521" s="196"/>
      <c r="AR521" s="196"/>
      <c r="AS521" s="196"/>
      <c r="AT521" s="196"/>
      <c r="AU521" s="196"/>
      <c r="AV521" s="196"/>
      <c r="AW521" s="196"/>
      <c r="AX521" s="196"/>
      <c r="AY521" s="196"/>
      <c r="AZ521" s="196"/>
      <c r="BA521" s="196"/>
      <c r="BB521" s="196"/>
      <c r="BC521" s="196"/>
      <c r="BD521" s="196"/>
      <c r="BE521" s="196"/>
      <c r="BF521" s="196"/>
      <c r="BG521" s="196"/>
      <c r="BH521" s="196"/>
      <c r="BI521" s="196"/>
    </row>
    <row r="522" spans="7:61" ht="12.75">
      <c r="G522" s="196"/>
      <c r="H522" s="196"/>
      <c r="AA522" s="196"/>
      <c r="AB522" s="196"/>
      <c r="AC522" s="196"/>
      <c r="AD522" s="196"/>
      <c r="AE522" s="196"/>
      <c r="AF522" s="196"/>
      <c r="AG522" s="196"/>
      <c r="AH522" s="196"/>
      <c r="AI522" s="196"/>
      <c r="AJ522" s="196"/>
      <c r="AK522" s="196"/>
      <c r="AL522" s="196"/>
      <c r="AM522" s="196"/>
      <c r="AN522" s="196"/>
      <c r="AO522" s="196"/>
      <c r="AP522" s="196"/>
      <c r="AQ522" s="196"/>
      <c r="AR522" s="196"/>
      <c r="AS522" s="196"/>
      <c r="AT522" s="196"/>
      <c r="AU522" s="196"/>
      <c r="AV522" s="196"/>
      <c r="AW522" s="196"/>
      <c r="AX522" s="196"/>
      <c r="AY522" s="196"/>
      <c r="AZ522" s="196"/>
      <c r="BA522" s="196"/>
      <c r="BB522" s="196"/>
      <c r="BC522" s="196"/>
      <c r="BD522" s="196"/>
      <c r="BE522" s="196"/>
      <c r="BF522" s="196"/>
      <c r="BG522" s="196"/>
      <c r="BH522" s="196"/>
      <c r="BI522" s="196"/>
    </row>
    <row r="523" spans="7:61" ht="12.75">
      <c r="G523" s="196"/>
      <c r="H523" s="196"/>
      <c r="AA523" s="196"/>
      <c r="AB523" s="196"/>
      <c r="AC523" s="196"/>
      <c r="AD523" s="196"/>
      <c r="AE523" s="196"/>
      <c r="AF523" s="196"/>
      <c r="AG523" s="196"/>
      <c r="AH523" s="196"/>
      <c r="AI523" s="196"/>
      <c r="AJ523" s="196"/>
      <c r="AK523" s="196"/>
      <c r="AL523" s="196"/>
      <c r="AM523" s="196"/>
      <c r="AN523" s="196"/>
      <c r="AO523" s="196"/>
      <c r="AP523" s="196"/>
      <c r="AQ523" s="196"/>
      <c r="AR523" s="196"/>
      <c r="AS523" s="196"/>
      <c r="AT523" s="196"/>
      <c r="AU523" s="196"/>
      <c r="AV523" s="196"/>
      <c r="AW523" s="196"/>
      <c r="AX523" s="196"/>
      <c r="AY523" s="196"/>
      <c r="AZ523" s="196"/>
      <c r="BA523" s="196"/>
      <c r="BB523" s="196"/>
      <c r="BC523" s="196"/>
      <c r="BD523" s="196"/>
      <c r="BE523" s="196"/>
      <c r="BF523" s="196"/>
      <c r="BG523" s="196"/>
      <c r="BH523" s="196"/>
      <c r="BI523" s="196"/>
    </row>
    <row r="524" spans="7:61" ht="12.75">
      <c r="G524" s="196"/>
      <c r="H524" s="196"/>
      <c r="AA524" s="196"/>
      <c r="AB524" s="196"/>
      <c r="AC524" s="196"/>
      <c r="AD524" s="196"/>
      <c r="AE524" s="196"/>
      <c r="AF524" s="196"/>
      <c r="AG524" s="196"/>
      <c r="AH524" s="196"/>
      <c r="AI524" s="196"/>
      <c r="AJ524" s="196"/>
      <c r="AK524" s="196"/>
      <c r="AL524" s="196"/>
      <c r="AM524" s="196"/>
      <c r="AN524" s="196"/>
      <c r="AO524" s="196"/>
      <c r="AP524" s="196"/>
      <c r="AQ524" s="196"/>
      <c r="AR524" s="196"/>
      <c r="AS524" s="196"/>
      <c r="AT524" s="196"/>
      <c r="AU524" s="196"/>
      <c r="AV524" s="196"/>
      <c r="AW524" s="196"/>
      <c r="AX524" s="196"/>
      <c r="AY524" s="196"/>
      <c r="AZ524" s="196"/>
      <c r="BA524" s="196"/>
      <c r="BB524" s="196"/>
      <c r="BC524" s="196"/>
      <c r="BD524" s="196"/>
      <c r="BE524" s="196"/>
      <c r="BF524" s="196"/>
      <c r="BG524" s="196"/>
      <c r="BH524" s="196"/>
      <c r="BI524" s="196"/>
    </row>
    <row r="525" spans="7:61" ht="12.75">
      <c r="G525" s="196"/>
      <c r="H525" s="196"/>
      <c r="AA525" s="196"/>
      <c r="AB525" s="196"/>
      <c r="AC525" s="196"/>
      <c r="AD525" s="196"/>
      <c r="AE525" s="196"/>
      <c r="AF525" s="196"/>
      <c r="AG525" s="196"/>
      <c r="AH525" s="196"/>
      <c r="AI525" s="196"/>
      <c r="AJ525" s="196"/>
      <c r="AK525" s="196"/>
      <c r="AL525" s="196"/>
      <c r="AM525" s="196"/>
      <c r="AN525" s="196"/>
      <c r="AO525" s="196"/>
      <c r="AP525" s="196"/>
      <c r="AQ525" s="196"/>
      <c r="AR525" s="196"/>
      <c r="AS525" s="196"/>
      <c r="AT525" s="196"/>
      <c r="AU525" s="196"/>
      <c r="AV525" s="196"/>
      <c r="AW525" s="196"/>
      <c r="AX525" s="196"/>
      <c r="AY525" s="196"/>
      <c r="AZ525" s="196"/>
      <c r="BA525" s="196"/>
      <c r="BB525" s="196"/>
      <c r="BC525" s="196"/>
      <c r="BD525" s="196"/>
      <c r="BE525" s="196"/>
      <c r="BF525" s="196"/>
      <c r="BG525" s="196"/>
      <c r="BH525" s="196"/>
      <c r="BI525" s="196"/>
    </row>
    <row r="526" spans="7:61" ht="12.75">
      <c r="G526" s="196"/>
      <c r="H526" s="196"/>
      <c r="AA526" s="196"/>
      <c r="AB526" s="196"/>
      <c r="AC526" s="196"/>
      <c r="AD526" s="196"/>
      <c r="AE526" s="196"/>
      <c r="AF526" s="196"/>
      <c r="AG526" s="196"/>
      <c r="AH526" s="196"/>
      <c r="AI526" s="196"/>
      <c r="AJ526" s="196"/>
      <c r="AK526" s="196"/>
      <c r="AL526" s="196"/>
      <c r="AM526" s="196"/>
      <c r="AN526" s="196"/>
      <c r="AO526" s="196"/>
      <c r="AP526" s="196"/>
      <c r="AQ526" s="196"/>
      <c r="AR526" s="196"/>
      <c r="AS526" s="196"/>
      <c r="AT526" s="196"/>
      <c r="AU526" s="196"/>
      <c r="AV526" s="196"/>
      <c r="AW526" s="196"/>
      <c r="AX526" s="196"/>
      <c r="AY526" s="196"/>
      <c r="AZ526" s="196"/>
      <c r="BA526" s="196"/>
      <c r="BB526" s="196"/>
      <c r="BC526" s="196"/>
      <c r="BD526" s="196"/>
      <c r="BE526" s="196"/>
      <c r="BF526" s="196"/>
      <c r="BG526" s="196"/>
      <c r="BH526" s="196"/>
      <c r="BI526" s="196"/>
    </row>
    <row r="527" spans="7:61" ht="12.75">
      <c r="G527" s="196"/>
      <c r="H527" s="196"/>
      <c r="AA527" s="196"/>
      <c r="AB527" s="196"/>
      <c r="AC527" s="196"/>
      <c r="AD527" s="196"/>
      <c r="AE527" s="196"/>
      <c r="AF527" s="196"/>
      <c r="AG527" s="196"/>
      <c r="AH527" s="196"/>
      <c r="AI527" s="196"/>
      <c r="AJ527" s="196"/>
      <c r="AK527" s="196"/>
      <c r="AL527" s="196"/>
      <c r="AM527" s="196"/>
      <c r="AN527" s="196"/>
      <c r="AO527" s="196"/>
      <c r="AP527" s="196"/>
      <c r="AQ527" s="196"/>
      <c r="AR527" s="196"/>
      <c r="AS527" s="196"/>
      <c r="AT527" s="196"/>
      <c r="AU527" s="196"/>
      <c r="AV527" s="196"/>
      <c r="AW527" s="196"/>
      <c r="AX527" s="196"/>
      <c r="AY527" s="196"/>
      <c r="AZ527" s="196"/>
      <c r="BA527" s="196"/>
      <c r="BB527" s="196"/>
      <c r="BC527" s="196"/>
      <c r="BD527" s="196"/>
      <c r="BE527" s="196"/>
      <c r="BF527" s="196"/>
      <c r="BG527" s="196"/>
      <c r="BH527" s="196"/>
      <c r="BI527" s="196"/>
    </row>
    <row r="528" spans="7:61" ht="12.75">
      <c r="G528" s="196"/>
      <c r="H528" s="196"/>
      <c r="AA528" s="196"/>
      <c r="AB528" s="196"/>
      <c r="AC528" s="196"/>
      <c r="AD528" s="196"/>
      <c r="AE528" s="196"/>
      <c r="AF528" s="196"/>
      <c r="AG528" s="196"/>
      <c r="AH528" s="196"/>
      <c r="AI528" s="196"/>
      <c r="AJ528" s="196"/>
      <c r="AK528" s="196"/>
      <c r="AL528" s="196"/>
      <c r="AM528" s="196"/>
      <c r="AN528" s="196"/>
      <c r="AO528" s="196"/>
      <c r="AP528" s="196"/>
      <c r="AQ528" s="196"/>
      <c r="AR528" s="196"/>
      <c r="AS528" s="196"/>
      <c r="AT528" s="196"/>
      <c r="AU528" s="196"/>
      <c r="AV528" s="196"/>
      <c r="AW528" s="196"/>
      <c r="AX528" s="196"/>
      <c r="AY528" s="196"/>
      <c r="AZ528" s="196"/>
      <c r="BA528" s="196"/>
      <c r="BB528" s="196"/>
      <c r="BC528" s="196"/>
      <c r="BD528" s="196"/>
      <c r="BE528" s="196"/>
      <c r="BF528" s="196"/>
      <c r="BG528" s="196"/>
      <c r="BH528" s="196"/>
      <c r="BI528" s="196"/>
    </row>
    <row r="529" spans="7:61" ht="12.75">
      <c r="G529" s="196"/>
      <c r="H529" s="196"/>
      <c r="AA529" s="196"/>
      <c r="AB529" s="196"/>
      <c r="AC529" s="196"/>
      <c r="AD529" s="196"/>
      <c r="AE529" s="196"/>
      <c r="AF529" s="196"/>
      <c r="AG529" s="196"/>
      <c r="AH529" s="196"/>
      <c r="AI529" s="196"/>
      <c r="AJ529" s="196"/>
      <c r="AK529" s="196"/>
      <c r="AL529" s="196"/>
      <c r="AM529" s="196"/>
      <c r="AN529" s="196"/>
      <c r="AO529" s="196"/>
      <c r="AP529" s="196"/>
      <c r="AQ529" s="196"/>
      <c r="AR529" s="196"/>
      <c r="AS529" s="196"/>
      <c r="AT529" s="196"/>
      <c r="AU529" s="196"/>
      <c r="AV529" s="196"/>
      <c r="AW529" s="196"/>
      <c r="AX529" s="196"/>
      <c r="AY529" s="196"/>
      <c r="AZ529" s="196"/>
      <c r="BA529" s="196"/>
      <c r="BB529" s="196"/>
      <c r="BC529" s="196"/>
      <c r="BD529" s="196"/>
      <c r="BE529" s="196"/>
      <c r="BF529" s="196"/>
      <c r="BG529" s="196"/>
      <c r="BH529" s="196"/>
      <c r="BI529" s="196"/>
    </row>
    <row r="530" spans="7:61" ht="12.75">
      <c r="G530" s="196"/>
      <c r="H530" s="196"/>
      <c r="AA530" s="196"/>
      <c r="AB530" s="196"/>
      <c r="AC530" s="196"/>
      <c r="AD530" s="196"/>
      <c r="AE530" s="196"/>
      <c r="AF530" s="196"/>
      <c r="AG530" s="196"/>
      <c r="AH530" s="196"/>
      <c r="AI530" s="196"/>
      <c r="AJ530" s="196"/>
      <c r="AK530" s="196"/>
      <c r="AL530" s="196"/>
      <c r="AM530" s="196"/>
      <c r="AN530" s="196"/>
      <c r="AO530" s="196"/>
      <c r="AP530" s="196"/>
      <c r="AQ530" s="196"/>
      <c r="AR530" s="196"/>
      <c r="AS530" s="196"/>
      <c r="AT530" s="196"/>
      <c r="AU530" s="196"/>
      <c r="AV530" s="196"/>
      <c r="AW530" s="196"/>
      <c r="AX530" s="196"/>
      <c r="AY530" s="196"/>
      <c r="AZ530" s="196"/>
      <c r="BA530" s="196"/>
      <c r="BB530" s="196"/>
      <c r="BC530" s="196"/>
      <c r="BD530" s="196"/>
      <c r="BE530" s="196"/>
      <c r="BF530" s="196"/>
      <c r="BG530" s="196"/>
      <c r="BH530" s="196"/>
      <c r="BI530" s="196"/>
    </row>
    <row r="531" spans="7:61" ht="12.75">
      <c r="G531" s="196"/>
      <c r="H531" s="196"/>
      <c r="AA531" s="196"/>
      <c r="AB531" s="196"/>
      <c r="AC531" s="196"/>
      <c r="AD531" s="196"/>
      <c r="AE531" s="196"/>
      <c r="AF531" s="196"/>
      <c r="AG531" s="196"/>
      <c r="AH531" s="196"/>
      <c r="AI531" s="196"/>
      <c r="AJ531" s="196"/>
      <c r="AK531" s="196"/>
      <c r="AL531" s="196"/>
      <c r="AM531" s="196"/>
      <c r="AN531" s="196"/>
      <c r="AO531" s="196"/>
      <c r="AP531" s="196"/>
      <c r="AQ531" s="196"/>
      <c r="AR531" s="196"/>
      <c r="AS531" s="196"/>
      <c r="AT531" s="196"/>
      <c r="AU531" s="196"/>
      <c r="AV531" s="196"/>
      <c r="AW531" s="196"/>
      <c r="AX531" s="196"/>
      <c r="AY531" s="196"/>
      <c r="AZ531" s="196"/>
      <c r="BA531" s="196"/>
      <c r="BB531" s="196"/>
      <c r="BC531" s="196"/>
      <c r="BD531" s="196"/>
      <c r="BE531" s="196"/>
      <c r="BF531" s="196"/>
      <c r="BG531" s="196"/>
      <c r="BH531" s="196"/>
      <c r="BI531" s="196"/>
    </row>
    <row r="532" spans="7:61" ht="12.75">
      <c r="G532" s="196"/>
      <c r="H532" s="196"/>
      <c r="AA532" s="196"/>
      <c r="AB532" s="196"/>
      <c r="AC532" s="196"/>
      <c r="AD532" s="196"/>
      <c r="AE532" s="196"/>
      <c r="AF532" s="196"/>
      <c r="AG532" s="196"/>
      <c r="AH532" s="196"/>
      <c r="AI532" s="196"/>
      <c r="AJ532" s="196"/>
      <c r="AK532" s="196"/>
      <c r="AL532" s="196"/>
      <c r="AM532" s="196"/>
      <c r="AN532" s="196"/>
      <c r="AO532" s="196"/>
      <c r="AP532" s="196"/>
      <c r="AQ532" s="196"/>
      <c r="AR532" s="196"/>
      <c r="AS532" s="196"/>
      <c r="AT532" s="196"/>
      <c r="AU532" s="196"/>
      <c r="AV532" s="196"/>
      <c r="AW532" s="196"/>
      <c r="AX532" s="196"/>
      <c r="AY532" s="196"/>
      <c r="AZ532" s="196"/>
      <c r="BA532" s="196"/>
      <c r="BB532" s="196"/>
      <c r="BC532" s="196"/>
      <c r="BD532" s="196"/>
      <c r="BE532" s="196"/>
      <c r="BF532" s="196"/>
      <c r="BG532" s="196"/>
      <c r="BH532" s="196"/>
      <c r="BI532" s="196"/>
    </row>
    <row r="533" spans="7:61" ht="12.75">
      <c r="G533" s="196"/>
      <c r="H533" s="196"/>
      <c r="AA533" s="196"/>
      <c r="AB533" s="196"/>
      <c r="AC533" s="196"/>
      <c r="AD533" s="196"/>
      <c r="AE533" s="196"/>
      <c r="AF533" s="196"/>
      <c r="AG533" s="196"/>
      <c r="AH533" s="196"/>
      <c r="AI533" s="196"/>
      <c r="AJ533" s="196"/>
      <c r="AK533" s="196"/>
      <c r="AL533" s="196"/>
      <c r="AM533" s="196"/>
      <c r="AN533" s="196"/>
      <c r="AO533" s="196"/>
      <c r="AP533" s="196"/>
      <c r="AQ533" s="196"/>
      <c r="AR533" s="196"/>
      <c r="AS533" s="196"/>
      <c r="AT533" s="196"/>
      <c r="AU533" s="196"/>
      <c r="AV533" s="196"/>
      <c r="AW533" s="196"/>
      <c r="AX533" s="196"/>
      <c r="AY533" s="196"/>
      <c r="AZ533" s="196"/>
      <c r="BA533" s="196"/>
      <c r="BB533" s="196"/>
      <c r="BC533" s="196"/>
      <c r="BD533" s="196"/>
      <c r="BE533" s="196"/>
      <c r="BF533" s="196"/>
      <c r="BG533" s="196"/>
      <c r="BH533" s="196"/>
      <c r="BI533" s="196"/>
    </row>
    <row r="534" spans="7:61" ht="12.75">
      <c r="G534" s="196"/>
      <c r="H534" s="196"/>
      <c r="AA534" s="196"/>
      <c r="AB534" s="196"/>
      <c r="AC534" s="196"/>
      <c r="AD534" s="196"/>
      <c r="AE534" s="196"/>
      <c r="AF534" s="196"/>
      <c r="AG534" s="196"/>
      <c r="AH534" s="196"/>
      <c r="AI534" s="196"/>
      <c r="AJ534" s="196"/>
      <c r="AK534" s="196"/>
      <c r="AL534" s="196"/>
      <c r="AM534" s="196"/>
      <c r="AN534" s="196"/>
      <c r="AO534" s="196"/>
      <c r="AP534" s="196"/>
      <c r="AQ534" s="196"/>
      <c r="AR534" s="196"/>
      <c r="AS534" s="196"/>
      <c r="AT534" s="196"/>
      <c r="AU534" s="196"/>
      <c r="AV534" s="196"/>
      <c r="AW534" s="196"/>
      <c r="AX534" s="196"/>
      <c r="AY534" s="196"/>
      <c r="AZ534" s="196"/>
      <c r="BA534" s="196"/>
      <c r="BB534" s="196"/>
      <c r="BC534" s="196"/>
      <c r="BD534" s="196"/>
      <c r="BE534" s="196"/>
      <c r="BF534" s="196"/>
      <c r="BG534" s="196"/>
      <c r="BH534" s="196"/>
      <c r="BI534" s="196"/>
    </row>
    <row r="535" spans="7:61" ht="12.75">
      <c r="G535" s="196"/>
      <c r="H535" s="196"/>
      <c r="AA535" s="196"/>
      <c r="AB535" s="196"/>
      <c r="AC535" s="196"/>
      <c r="AD535" s="196"/>
      <c r="AE535" s="196"/>
      <c r="AF535" s="196"/>
      <c r="AG535" s="196"/>
      <c r="AH535" s="196"/>
      <c r="AI535" s="196"/>
      <c r="AJ535" s="196"/>
      <c r="AK535" s="196"/>
      <c r="AL535" s="196"/>
      <c r="AM535" s="196"/>
      <c r="AN535" s="196"/>
      <c r="AO535" s="196"/>
      <c r="AP535" s="196"/>
      <c r="AQ535" s="196"/>
      <c r="AR535" s="196"/>
      <c r="AS535" s="196"/>
      <c r="AT535" s="196"/>
      <c r="AU535" s="196"/>
      <c r="AV535" s="196"/>
      <c r="AW535" s="196"/>
      <c r="AX535" s="196"/>
      <c r="AY535" s="196"/>
      <c r="AZ535" s="196"/>
      <c r="BA535" s="196"/>
      <c r="BB535" s="196"/>
      <c r="BC535" s="196"/>
      <c r="BD535" s="196"/>
      <c r="BE535" s="196"/>
      <c r="BF535" s="196"/>
      <c r="BG535" s="196"/>
      <c r="BH535" s="196"/>
      <c r="BI535" s="196"/>
    </row>
    <row r="536" spans="7:61" ht="12.75">
      <c r="G536" s="196"/>
      <c r="H536" s="196"/>
      <c r="AA536" s="196"/>
      <c r="AB536" s="196"/>
      <c r="AC536" s="196"/>
      <c r="AD536" s="196"/>
      <c r="AE536" s="196"/>
      <c r="AF536" s="196"/>
      <c r="AG536" s="196"/>
      <c r="AH536" s="196"/>
      <c r="AI536" s="196"/>
      <c r="AJ536" s="196"/>
      <c r="AK536" s="196"/>
      <c r="AL536" s="196"/>
      <c r="AM536" s="196"/>
      <c r="AN536" s="196"/>
      <c r="AO536" s="196"/>
      <c r="AP536" s="196"/>
      <c r="AQ536" s="196"/>
      <c r="AR536" s="196"/>
      <c r="AS536" s="196"/>
      <c r="AT536" s="196"/>
      <c r="AU536" s="196"/>
      <c r="AV536" s="196"/>
      <c r="AW536" s="196"/>
      <c r="AX536" s="196"/>
      <c r="AY536" s="196"/>
      <c r="AZ536" s="196"/>
      <c r="BA536" s="196"/>
      <c r="BB536" s="196"/>
      <c r="BC536" s="196"/>
      <c r="BD536" s="196"/>
      <c r="BE536" s="196"/>
      <c r="BF536" s="196"/>
      <c r="BG536" s="196"/>
      <c r="BH536" s="196"/>
      <c r="BI536" s="196"/>
    </row>
    <row r="537" spans="7:61" ht="12.75">
      <c r="G537" s="196"/>
      <c r="H537" s="196"/>
      <c r="AA537" s="196"/>
      <c r="AB537" s="196"/>
      <c r="AC537" s="196"/>
      <c r="AD537" s="196"/>
      <c r="AE537" s="196"/>
      <c r="AF537" s="196"/>
      <c r="AG537" s="196"/>
      <c r="AH537" s="196"/>
      <c r="AI537" s="196"/>
      <c r="AJ537" s="196"/>
      <c r="AK537" s="196"/>
      <c r="AL537" s="196"/>
      <c r="AM537" s="196"/>
      <c r="AN537" s="196"/>
      <c r="AO537" s="196"/>
      <c r="AP537" s="196"/>
      <c r="AQ537" s="196"/>
      <c r="AR537" s="196"/>
      <c r="AS537" s="196"/>
      <c r="AT537" s="196"/>
      <c r="AU537" s="196"/>
      <c r="AV537" s="196"/>
      <c r="AW537" s="196"/>
      <c r="AX537" s="196"/>
      <c r="AY537" s="196"/>
      <c r="AZ537" s="196"/>
      <c r="BA537" s="196"/>
      <c r="BB537" s="196"/>
      <c r="BC537" s="196"/>
      <c r="BD537" s="196"/>
      <c r="BE537" s="196"/>
      <c r="BF537" s="196"/>
      <c r="BG537" s="196"/>
      <c r="BH537" s="196"/>
      <c r="BI537" s="196"/>
    </row>
    <row r="538" spans="7:61" ht="12.75">
      <c r="G538" s="196"/>
      <c r="H538" s="196"/>
      <c r="AA538" s="196"/>
      <c r="AB538" s="196"/>
      <c r="AC538" s="196"/>
      <c r="AD538" s="196"/>
      <c r="AE538" s="196"/>
      <c r="AF538" s="196"/>
      <c r="AG538" s="196"/>
      <c r="AH538" s="196"/>
      <c r="AI538" s="196"/>
      <c r="AJ538" s="196"/>
      <c r="AK538" s="196"/>
      <c r="AL538" s="196"/>
      <c r="AM538" s="196"/>
      <c r="AN538" s="196"/>
      <c r="AO538" s="196"/>
      <c r="AP538" s="196"/>
      <c r="AQ538" s="196"/>
      <c r="AR538" s="196"/>
      <c r="AS538" s="196"/>
      <c r="AT538" s="196"/>
      <c r="AU538" s="196"/>
      <c r="AV538" s="196"/>
      <c r="AW538" s="196"/>
      <c r="AX538" s="196"/>
      <c r="AY538" s="196"/>
      <c r="AZ538" s="196"/>
      <c r="BA538" s="196"/>
      <c r="BB538" s="196"/>
      <c r="BC538" s="196"/>
      <c r="BD538" s="196"/>
      <c r="BE538" s="196"/>
      <c r="BF538" s="196"/>
      <c r="BG538" s="196"/>
      <c r="BH538" s="196"/>
      <c r="BI538" s="196"/>
    </row>
    <row r="539" spans="7:61" ht="12.75">
      <c r="G539" s="196"/>
      <c r="H539" s="196"/>
      <c r="AA539" s="196"/>
      <c r="AB539" s="196"/>
      <c r="AC539" s="196"/>
      <c r="AD539" s="196"/>
      <c r="AE539" s="196"/>
      <c r="AF539" s="196"/>
      <c r="AG539" s="196"/>
      <c r="AH539" s="196"/>
      <c r="AI539" s="196"/>
      <c r="AJ539" s="196"/>
      <c r="AK539" s="196"/>
      <c r="AL539" s="196"/>
      <c r="AM539" s="196"/>
      <c r="AN539" s="196"/>
      <c r="AO539" s="196"/>
      <c r="AP539" s="196"/>
      <c r="AQ539" s="196"/>
      <c r="AR539" s="196"/>
      <c r="AS539" s="196"/>
      <c r="AT539" s="196"/>
      <c r="AU539" s="196"/>
      <c r="AV539" s="196"/>
      <c r="AW539" s="196"/>
      <c r="AX539" s="196"/>
      <c r="AY539" s="196"/>
      <c r="AZ539" s="196"/>
      <c r="BA539" s="196"/>
      <c r="BB539" s="196"/>
      <c r="BC539" s="196"/>
      <c r="BD539" s="196"/>
      <c r="BE539" s="196"/>
      <c r="BF539" s="196"/>
      <c r="BG539" s="196"/>
      <c r="BH539" s="196"/>
      <c r="BI539" s="196"/>
    </row>
    <row r="540" spans="7:61" ht="12.75">
      <c r="G540" s="196"/>
      <c r="H540" s="196"/>
      <c r="AA540" s="196"/>
      <c r="AB540" s="196"/>
      <c r="AC540" s="196"/>
      <c r="AD540" s="196"/>
      <c r="AE540" s="196"/>
      <c r="AF540" s="196"/>
      <c r="AG540" s="196"/>
      <c r="AH540" s="196"/>
      <c r="AI540" s="196"/>
      <c r="AJ540" s="196"/>
      <c r="AK540" s="196"/>
      <c r="AL540" s="196"/>
      <c r="AM540" s="196"/>
      <c r="AN540" s="196"/>
      <c r="AO540" s="196"/>
      <c r="AP540" s="196"/>
      <c r="AQ540" s="196"/>
      <c r="AR540" s="196"/>
      <c r="AS540" s="196"/>
      <c r="AT540" s="196"/>
      <c r="AU540" s="196"/>
      <c r="AV540" s="196"/>
      <c r="AW540" s="196"/>
      <c r="AX540" s="196"/>
      <c r="AY540" s="196"/>
      <c r="AZ540" s="196"/>
      <c r="BA540" s="196"/>
      <c r="BB540" s="196"/>
      <c r="BC540" s="196"/>
      <c r="BD540" s="196"/>
      <c r="BE540" s="196"/>
      <c r="BF540" s="196"/>
      <c r="BG540" s="196"/>
      <c r="BH540" s="196"/>
      <c r="BI540" s="196"/>
    </row>
    <row r="541" spans="7:61" ht="12.75">
      <c r="G541" s="196"/>
      <c r="H541" s="196"/>
      <c r="AA541" s="196"/>
      <c r="AB541" s="196"/>
      <c r="AC541" s="196"/>
      <c r="AD541" s="196"/>
      <c r="AE541" s="196"/>
      <c r="AF541" s="196"/>
      <c r="AG541" s="196"/>
      <c r="AH541" s="196"/>
      <c r="AI541" s="196"/>
      <c r="AJ541" s="196"/>
      <c r="AK541" s="196"/>
      <c r="AL541" s="196"/>
      <c r="AM541" s="196"/>
      <c r="AN541" s="196"/>
      <c r="AO541" s="196"/>
      <c r="AP541" s="196"/>
      <c r="AQ541" s="196"/>
      <c r="AR541" s="196"/>
      <c r="AS541" s="196"/>
      <c r="AT541" s="196"/>
      <c r="AU541" s="196"/>
      <c r="AV541" s="196"/>
      <c r="AW541" s="196"/>
      <c r="AX541" s="196"/>
      <c r="AY541" s="196"/>
      <c r="AZ541" s="196"/>
      <c r="BA541" s="196"/>
      <c r="BB541" s="196"/>
      <c r="BC541" s="196"/>
      <c r="BD541" s="196"/>
      <c r="BE541" s="196"/>
      <c r="BF541" s="196"/>
      <c r="BG541" s="196"/>
      <c r="BH541" s="196"/>
      <c r="BI541" s="196"/>
    </row>
    <row r="542" spans="7:61" ht="12.75">
      <c r="G542" s="196"/>
      <c r="H542" s="196"/>
      <c r="AA542" s="196"/>
      <c r="AB542" s="196"/>
      <c r="AC542" s="196"/>
      <c r="AD542" s="196"/>
      <c r="AE542" s="196"/>
      <c r="AF542" s="196"/>
      <c r="AG542" s="196"/>
      <c r="AH542" s="196"/>
      <c r="AI542" s="196"/>
      <c r="AJ542" s="196"/>
      <c r="AK542" s="196"/>
      <c r="AL542" s="196"/>
      <c r="AM542" s="196"/>
      <c r="AN542" s="196"/>
      <c r="AO542" s="196"/>
      <c r="AP542" s="196"/>
      <c r="AQ542" s="196"/>
      <c r="AR542" s="196"/>
      <c r="AS542" s="196"/>
      <c r="AT542" s="196"/>
      <c r="AU542" s="196"/>
      <c r="AV542" s="196"/>
      <c r="AW542" s="196"/>
      <c r="AX542" s="196"/>
      <c r="AY542" s="196"/>
      <c r="AZ542" s="196"/>
      <c r="BA542" s="196"/>
      <c r="BB542" s="196"/>
      <c r="BC542" s="196"/>
      <c r="BD542" s="196"/>
      <c r="BE542" s="196"/>
      <c r="BF542" s="196"/>
      <c r="BG542" s="196"/>
      <c r="BH542" s="196"/>
      <c r="BI542" s="196"/>
    </row>
    <row r="543" spans="7:61" ht="12.75">
      <c r="G543" s="196"/>
      <c r="H543" s="196"/>
      <c r="AA543" s="196"/>
      <c r="AB543" s="196"/>
      <c r="AC543" s="196"/>
      <c r="AD543" s="196"/>
      <c r="AE543" s="196"/>
      <c r="AF543" s="196"/>
      <c r="AG543" s="196"/>
      <c r="AH543" s="196"/>
      <c r="AI543" s="196"/>
      <c r="AJ543" s="196"/>
      <c r="AK543" s="196"/>
      <c r="AL543" s="196"/>
      <c r="AM543" s="196"/>
      <c r="AN543" s="196"/>
      <c r="AO543" s="196"/>
      <c r="AP543" s="196"/>
      <c r="AQ543" s="196"/>
      <c r="AR543" s="196"/>
      <c r="AS543" s="196"/>
      <c r="AT543" s="196"/>
      <c r="AU543" s="196"/>
      <c r="AV543" s="196"/>
      <c r="AW543" s="196"/>
      <c r="AX543" s="196"/>
      <c r="AY543" s="196"/>
      <c r="AZ543" s="196"/>
      <c r="BA543" s="196"/>
      <c r="BB543" s="196"/>
      <c r="BC543" s="196"/>
      <c r="BD543" s="196"/>
      <c r="BE543" s="196"/>
      <c r="BF543" s="196"/>
      <c r="BG543" s="196"/>
      <c r="BH543" s="196"/>
      <c r="BI543" s="196"/>
    </row>
    <row r="544" spans="7:61" ht="12.75">
      <c r="G544" s="196"/>
      <c r="H544" s="196"/>
      <c r="AA544" s="196"/>
      <c r="AB544" s="196"/>
      <c r="AC544" s="196"/>
      <c r="AD544" s="196"/>
      <c r="AE544" s="196"/>
      <c r="AF544" s="196"/>
      <c r="AG544" s="196"/>
      <c r="AH544" s="196"/>
      <c r="AI544" s="196"/>
      <c r="AJ544" s="196"/>
      <c r="AK544" s="196"/>
      <c r="AL544" s="196"/>
      <c r="AM544" s="196"/>
      <c r="AN544" s="196"/>
      <c r="AO544" s="196"/>
      <c r="AP544" s="196"/>
      <c r="AQ544" s="196"/>
      <c r="AR544" s="196"/>
      <c r="AS544" s="196"/>
      <c r="AT544" s="196"/>
      <c r="AU544" s="196"/>
      <c r="AV544" s="196"/>
      <c r="AW544" s="196"/>
      <c r="AX544" s="196"/>
      <c r="AY544" s="196"/>
      <c r="AZ544" s="196"/>
      <c r="BA544" s="196"/>
      <c r="BB544" s="196"/>
      <c r="BC544" s="196"/>
      <c r="BD544" s="196"/>
      <c r="BE544" s="196"/>
      <c r="BF544" s="196"/>
      <c r="BG544" s="196"/>
      <c r="BH544" s="196"/>
      <c r="BI544" s="196"/>
    </row>
    <row r="545" spans="7:61" ht="12.75">
      <c r="G545" s="196"/>
      <c r="H545" s="196"/>
      <c r="AA545" s="196"/>
      <c r="AB545" s="196"/>
      <c r="AC545" s="196"/>
      <c r="AD545" s="196"/>
      <c r="AE545" s="196"/>
      <c r="AF545" s="196"/>
      <c r="AG545" s="196"/>
      <c r="AH545" s="196"/>
      <c r="AI545" s="196"/>
      <c r="AJ545" s="196"/>
      <c r="AK545" s="196"/>
      <c r="AL545" s="196"/>
      <c r="AM545" s="196"/>
      <c r="AN545" s="196"/>
      <c r="AO545" s="196"/>
      <c r="AP545" s="196"/>
      <c r="AQ545" s="196"/>
      <c r="AR545" s="196"/>
      <c r="AS545" s="196"/>
      <c r="AT545" s="196"/>
      <c r="AU545" s="196"/>
      <c r="AV545" s="196"/>
      <c r="AW545" s="196"/>
      <c r="AX545" s="196"/>
      <c r="AY545" s="196"/>
      <c r="AZ545" s="196"/>
      <c r="BA545" s="196"/>
      <c r="BB545" s="196"/>
      <c r="BC545" s="196"/>
      <c r="BD545" s="196"/>
      <c r="BE545" s="196"/>
      <c r="BF545" s="196"/>
      <c r="BG545" s="196"/>
      <c r="BH545" s="196"/>
      <c r="BI545" s="196"/>
    </row>
    <row r="546" spans="7:61" ht="12.75">
      <c r="G546" s="196"/>
      <c r="H546" s="196"/>
      <c r="AA546" s="196"/>
      <c r="AB546" s="196"/>
      <c r="AC546" s="196"/>
      <c r="AD546" s="196"/>
      <c r="AE546" s="196"/>
      <c r="AF546" s="196"/>
      <c r="AG546" s="196"/>
      <c r="AH546" s="196"/>
      <c r="AI546" s="196"/>
      <c r="AJ546" s="196"/>
      <c r="AK546" s="196"/>
      <c r="AL546" s="196"/>
      <c r="AM546" s="196"/>
      <c r="AN546" s="196"/>
      <c r="AO546" s="196"/>
      <c r="AP546" s="196"/>
      <c r="AQ546" s="196"/>
      <c r="AR546" s="196"/>
      <c r="AS546" s="196"/>
      <c r="AT546" s="196"/>
      <c r="AU546" s="196"/>
      <c r="AV546" s="196"/>
      <c r="AW546" s="196"/>
      <c r="AX546" s="196"/>
      <c r="AY546" s="196"/>
      <c r="AZ546" s="196"/>
      <c r="BA546" s="196"/>
      <c r="BB546" s="196"/>
      <c r="BC546" s="196"/>
      <c r="BD546" s="196"/>
      <c r="BE546" s="196"/>
      <c r="BF546" s="196"/>
      <c r="BG546" s="196"/>
      <c r="BH546" s="196"/>
      <c r="BI546" s="196"/>
    </row>
    <row r="547" spans="7:61" ht="12.75">
      <c r="G547" s="196"/>
      <c r="H547" s="196"/>
      <c r="AA547" s="196"/>
      <c r="AB547" s="196"/>
      <c r="AC547" s="196"/>
      <c r="AD547" s="196"/>
      <c r="AE547" s="196"/>
      <c r="AF547" s="196"/>
      <c r="AG547" s="196"/>
      <c r="AH547" s="196"/>
      <c r="AI547" s="196"/>
      <c r="AJ547" s="196"/>
      <c r="AK547" s="196"/>
      <c r="AL547" s="196"/>
      <c r="AM547" s="196"/>
      <c r="AN547" s="196"/>
      <c r="AO547" s="196"/>
      <c r="AP547" s="196"/>
      <c r="AQ547" s="196"/>
      <c r="AR547" s="196"/>
      <c r="AS547" s="196"/>
      <c r="AT547" s="196"/>
      <c r="AU547" s="196"/>
      <c r="AV547" s="196"/>
      <c r="AW547" s="196"/>
      <c r="AX547" s="196"/>
      <c r="AY547" s="196"/>
      <c r="AZ547" s="196"/>
      <c r="BA547" s="196"/>
      <c r="BB547" s="196"/>
      <c r="BC547" s="196"/>
      <c r="BD547" s="196"/>
      <c r="BE547" s="196"/>
      <c r="BF547" s="196"/>
      <c r="BG547" s="196"/>
      <c r="BH547" s="196"/>
      <c r="BI547" s="196"/>
    </row>
    <row r="548" spans="7:61" ht="12.75">
      <c r="G548" s="196"/>
      <c r="H548" s="196"/>
      <c r="AA548" s="196"/>
      <c r="AB548" s="196"/>
      <c r="AC548" s="196"/>
      <c r="AD548" s="196"/>
      <c r="AE548" s="196"/>
      <c r="AF548" s="196"/>
      <c r="AG548" s="196"/>
      <c r="AH548" s="196"/>
      <c r="AI548" s="196"/>
      <c r="AJ548" s="196"/>
      <c r="AK548" s="196"/>
      <c r="AL548" s="196"/>
      <c r="AM548" s="196"/>
      <c r="AN548" s="196"/>
      <c r="AO548" s="196"/>
      <c r="AP548" s="196"/>
      <c r="AQ548" s="196"/>
      <c r="AR548" s="196"/>
      <c r="AS548" s="196"/>
      <c r="AT548" s="196"/>
      <c r="AU548" s="196"/>
      <c r="AV548" s="196"/>
      <c r="AW548" s="196"/>
      <c r="AX548" s="196"/>
      <c r="AY548" s="196"/>
      <c r="AZ548" s="196"/>
      <c r="BA548" s="196"/>
      <c r="BB548" s="196"/>
      <c r="BC548" s="196"/>
      <c r="BD548" s="196"/>
      <c r="BE548" s="196"/>
      <c r="BF548" s="196"/>
      <c r="BG548" s="196"/>
      <c r="BH548" s="196"/>
      <c r="BI548" s="196"/>
    </row>
    <row r="549" spans="7:61" ht="12.75">
      <c r="G549" s="196"/>
      <c r="H549" s="196"/>
      <c r="AA549" s="196"/>
      <c r="AB549" s="196"/>
      <c r="AC549" s="196"/>
      <c r="AD549" s="196"/>
      <c r="AE549" s="196"/>
      <c r="AF549" s="196"/>
      <c r="AG549" s="196"/>
      <c r="AH549" s="196"/>
      <c r="AI549" s="196"/>
      <c r="AJ549" s="196"/>
      <c r="AK549" s="196"/>
      <c r="AL549" s="196"/>
      <c r="AM549" s="196"/>
      <c r="AN549" s="196"/>
      <c r="AO549" s="196"/>
      <c r="AP549" s="196"/>
      <c r="AQ549" s="196"/>
      <c r="AR549" s="196"/>
      <c r="AS549" s="196"/>
      <c r="AT549" s="196"/>
      <c r="AU549" s="196"/>
      <c r="AV549" s="196"/>
      <c r="AW549" s="196"/>
      <c r="AX549" s="196"/>
      <c r="AY549" s="196"/>
      <c r="AZ549" s="196"/>
      <c r="BA549" s="196"/>
      <c r="BB549" s="196"/>
      <c r="BC549" s="196"/>
      <c r="BD549" s="196"/>
      <c r="BE549" s="196"/>
      <c r="BF549" s="196"/>
      <c r="BG549" s="196"/>
      <c r="BH549" s="196"/>
      <c r="BI549" s="196"/>
    </row>
    <row r="550" spans="7:61" ht="12.75">
      <c r="G550" s="196"/>
      <c r="H550" s="196"/>
      <c r="AA550" s="196"/>
      <c r="AB550" s="196"/>
      <c r="AC550" s="196"/>
      <c r="AD550" s="196"/>
      <c r="AE550" s="196"/>
      <c r="AF550" s="196"/>
      <c r="AG550" s="196"/>
      <c r="AH550" s="196"/>
      <c r="AI550" s="196"/>
      <c r="AJ550" s="196"/>
      <c r="AK550" s="196"/>
      <c r="AL550" s="196"/>
      <c r="AM550" s="196"/>
      <c r="AN550" s="196"/>
      <c r="AO550" s="196"/>
      <c r="AP550" s="196"/>
      <c r="AQ550" s="196"/>
      <c r="AR550" s="196"/>
      <c r="AS550" s="196"/>
      <c r="AT550" s="196"/>
      <c r="AU550" s="196"/>
      <c r="AV550" s="196"/>
      <c r="AW550" s="196"/>
      <c r="AX550" s="196"/>
      <c r="AY550" s="196"/>
      <c r="AZ550" s="196"/>
      <c r="BA550" s="196"/>
      <c r="BB550" s="196"/>
      <c r="BC550" s="196"/>
      <c r="BD550" s="196"/>
      <c r="BE550" s="196"/>
      <c r="BF550" s="196"/>
      <c r="BG550" s="196"/>
      <c r="BH550" s="196"/>
      <c r="BI550" s="196"/>
    </row>
    <row r="551" spans="7:61" ht="12.75">
      <c r="G551" s="196"/>
      <c r="H551" s="196"/>
      <c r="AA551" s="196"/>
      <c r="AB551" s="196"/>
      <c r="AC551" s="196"/>
      <c r="AD551" s="196"/>
      <c r="AE551" s="196"/>
      <c r="AF551" s="196"/>
      <c r="AG551" s="196"/>
      <c r="AH551" s="196"/>
      <c r="AI551" s="196"/>
      <c r="AJ551" s="196"/>
      <c r="AK551" s="196"/>
      <c r="AL551" s="196"/>
      <c r="AM551" s="196"/>
      <c r="AN551" s="196"/>
      <c r="AO551" s="196"/>
      <c r="AP551" s="196"/>
      <c r="AQ551" s="196"/>
      <c r="AR551" s="196"/>
      <c r="AS551" s="196"/>
      <c r="AT551" s="196"/>
      <c r="AU551" s="196"/>
      <c r="AV551" s="196"/>
      <c r="AW551" s="196"/>
      <c r="AX551" s="196"/>
      <c r="AY551" s="196"/>
      <c r="AZ551" s="196"/>
      <c r="BA551" s="196"/>
      <c r="BB551" s="196"/>
      <c r="BC551" s="196"/>
      <c r="BD551" s="196"/>
      <c r="BE551" s="196"/>
      <c r="BF551" s="196"/>
      <c r="BG551" s="196"/>
      <c r="BH551" s="196"/>
      <c r="BI551" s="196"/>
    </row>
    <row r="552" spans="7:61" ht="12.75">
      <c r="G552" s="196"/>
      <c r="H552" s="196"/>
      <c r="AA552" s="196"/>
      <c r="AB552" s="196"/>
      <c r="AC552" s="196"/>
      <c r="AD552" s="196"/>
      <c r="AE552" s="196"/>
      <c r="AF552" s="196"/>
      <c r="AG552" s="196"/>
      <c r="AH552" s="196"/>
      <c r="AI552" s="196"/>
      <c r="AJ552" s="196"/>
      <c r="AK552" s="196"/>
      <c r="AL552" s="196"/>
      <c r="AM552" s="196"/>
      <c r="AN552" s="196"/>
      <c r="AO552" s="196"/>
      <c r="AP552" s="196"/>
      <c r="AQ552" s="196"/>
      <c r="AR552" s="196"/>
      <c r="AS552" s="196"/>
      <c r="AT552" s="196"/>
      <c r="AU552" s="196"/>
      <c r="AV552" s="196"/>
      <c r="AW552" s="196"/>
      <c r="AX552" s="196"/>
      <c r="AY552" s="196"/>
      <c r="AZ552" s="196"/>
      <c r="BA552" s="196"/>
      <c r="BB552" s="196"/>
      <c r="BC552" s="196"/>
      <c r="BD552" s="196"/>
      <c r="BE552" s="196"/>
      <c r="BF552" s="196"/>
      <c r="BG552" s="196"/>
      <c r="BH552" s="196"/>
      <c r="BI552" s="196"/>
    </row>
    <row r="553" spans="7:61" ht="12.75">
      <c r="G553" s="196"/>
      <c r="H553" s="196"/>
      <c r="AA553" s="196"/>
      <c r="AB553" s="196"/>
      <c r="AC553" s="196"/>
      <c r="AD553" s="196"/>
      <c r="AE553" s="196"/>
      <c r="AF553" s="196"/>
      <c r="AG553" s="196"/>
      <c r="AH553" s="196"/>
      <c r="AI553" s="196"/>
      <c r="AJ553" s="196"/>
      <c r="AK553" s="196"/>
      <c r="AL553" s="196"/>
      <c r="AM553" s="196"/>
      <c r="AN553" s="196"/>
      <c r="AO553" s="196"/>
      <c r="AP553" s="196"/>
      <c r="AQ553" s="196"/>
      <c r="AR553" s="196"/>
      <c r="AS553" s="196"/>
      <c r="AT553" s="196"/>
      <c r="AU553" s="196"/>
      <c r="AV553" s="196"/>
      <c r="AW553" s="196"/>
      <c r="AX553" s="196"/>
      <c r="AY553" s="196"/>
      <c r="AZ553" s="196"/>
      <c r="BA553" s="196"/>
      <c r="BB553" s="196"/>
      <c r="BC553" s="196"/>
      <c r="BD553" s="196"/>
      <c r="BE553" s="196"/>
      <c r="BF553" s="196"/>
      <c r="BG553" s="196"/>
      <c r="BH553" s="196"/>
      <c r="BI553" s="196"/>
    </row>
    <row r="554" spans="7:61" ht="12.75">
      <c r="G554" s="196"/>
      <c r="H554" s="196"/>
      <c r="AA554" s="196"/>
      <c r="AB554" s="196"/>
      <c r="AC554" s="196"/>
      <c r="AD554" s="196"/>
      <c r="AE554" s="196"/>
      <c r="AF554" s="196"/>
      <c r="AG554" s="196"/>
      <c r="AH554" s="196"/>
      <c r="AI554" s="196"/>
      <c r="AJ554" s="196"/>
      <c r="AK554" s="196"/>
      <c r="AL554" s="196"/>
      <c r="AM554" s="196"/>
      <c r="AN554" s="196"/>
      <c r="AO554" s="196"/>
      <c r="AP554" s="196"/>
      <c r="AQ554" s="196"/>
      <c r="AR554" s="196"/>
      <c r="AS554" s="196"/>
      <c r="AT554" s="196"/>
      <c r="AU554" s="196"/>
      <c r="AV554" s="196"/>
      <c r="AW554" s="196"/>
      <c r="AX554" s="196"/>
      <c r="AY554" s="196"/>
      <c r="AZ554" s="196"/>
      <c r="BA554" s="196"/>
      <c r="BB554" s="196"/>
      <c r="BC554" s="196"/>
      <c r="BD554" s="196"/>
      <c r="BE554" s="196"/>
      <c r="BF554" s="196"/>
      <c r="BG554" s="196"/>
      <c r="BH554" s="196"/>
      <c r="BI554" s="196"/>
    </row>
    <row r="555" spans="7:61" ht="12.75">
      <c r="G555" s="196"/>
      <c r="H555" s="196"/>
      <c r="AA555" s="196"/>
      <c r="AB555" s="196"/>
      <c r="AC555" s="196"/>
      <c r="AD555" s="196"/>
      <c r="AE555" s="196"/>
      <c r="AF555" s="196"/>
      <c r="AG555" s="196"/>
      <c r="AH555" s="196"/>
      <c r="AI555" s="196"/>
      <c r="AJ555" s="196"/>
      <c r="AK555" s="196"/>
      <c r="AL555" s="196"/>
      <c r="AM555" s="196"/>
      <c r="AN555" s="196"/>
      <c r="AO555" s="196"/>
      <c r="AP555" s="196"/>
      <c r="AQ555" s="196"/>
      <c r="AR555" s="196"/>
      <c r="AS555" s="196"/>
      <c r="AT555" s="196"/>
      <c r="AU555" s="196"/>
      <c r="AV555" s="196"/>
      <c r="AW555" s="196"/>
      <c r="AX555" s="196"/>
      <c r="AY555" s="196"/>
      <c r="AZ555" s="196"/>
      <c r="BA555" s="196"/>
      <c r="BB555" s="196"/>
      <c r="BC555" s="196"/>
      <c r="BD555" s="196"/>
      <c r="BE555" s="196"/>
      <c r="BF555" s="196"/>
      <c r="BG555" s="196"/>
      <c r="BH555" s="196"/>
      <c r="BI555" s="196"/>
    </row>
    <row r="556" spans="7:61" ht="12.75">
      <c r="G556" s="196"/>
      <c r="H556" s="196"/>
      <c r="AA556" s="196"/>
      <c r="AB556" s="196"/>
      <c r="AC556" s="196"/>
      <c r="AD556" s="196"/>
      <c r="AE556" s="196"/>
      <c r="AF556" s="196"/>
      <c r="AG556" s="196"/>
      <c r="AH556" s="196"/>
      <c r="AI556" s="196"/>
      <c r="AJ556" s="196"/>
      <c r="AK556" s="196"/>
      <c r="AL556" s="196"/>
      <c r="AM556" s="196"/>
      <c r="AN556" s="196"/>
      <c r="AO556" s="196"/>
      <c r="AP556" s="196"/>
      <c r="AQ556" s="196"/>
      <c r="AR556" s="196"/>
      <c r="AS556" s="196"/>
      <c r="AT556" s="196"/>
      <c r="AU556" s="196"/>
      <c r="AV556" s="196"/>
      <c r="AW556" s="196"/>
      <c r="AX556" s="196"/>
      <c r="AY556" s="196"/>
      <c r="AZ556" s="196"/>
      <c r="BA556" s="196"/>
      <c r="BB556" s="196"/>
      <c r="BC556" s="196"/>
      <c r="BD556" s="196"/>
      <c r="BE556" s="196"/>
      <c r="BF556" s="196"/>
      <c r="BG556" s="196"/>
      <c r="BH556" s="196"/>
      <c r="BI556" s="196"/>
    </row>
    <row r="557" spans="7:61" ht="12.75">
      <c r="G557" s="196"/>
      <c r="H557" s="196"/>
      <c r="AA557" s="196"/>
      <c r="AB557" s="196"/>
      <c r="AC557" s="196"/>
      <c r="AD557" s="196"/>
      <c r="AE557" s="196"/>
      <c r="AF557" s="196"/>
      <c r="AG557" s="196"/>
      <c r="AH557" s="196"/>
      <c r="AI557" s="196"/>
      <c r="AJ557" s="196"/>
      <c r="AK557" s="196"/>
      <c r="AL557" s="196"/>
      <c r="AM557" s="196"/>
      <c r="AN557" s="196"/>
      <c r="AO557" s="196"/>
      <c r="AP557" s="196"/>
      <c r="AQ557" s="196"/>
      <c r="AR557" s="196"/>
      <c r="AS557" s="196"/>
      <c r="AT557" s="196"/>
      <c r="AU557" s="196"/>
      <c r="AV557" s="196"/>
      <c r="AW557" s="196"/>
      <c r="AX557" s="196"/>
      <c r="AY557" s="196"/>
      <c r="AZ557" s="196"/>
      <c r="BA557" s="196"/>
      <c r="BB557" s="196"/>
      <c r="BC557" s="196"/>
      <c r="BD557" s="196"/>
      <c r="BE557" s="196"/>
      <c r="BF557" s="196"/>
      <c r="BG557" s="196"/>
      <c r="BH557" s="196"/>
      <c r="BI557" s="196"/>
    </row>
    <row r="558" spans="7:61" ht="12.75">
      <c r="G558" s="196"/>
      <c r="H558" s="196"/>
      <c r="AA558" s="196"/>
      <c r="AB558" s="196"/>
      <c r="AC558" s="196"/>
      <c r="AD558" s="196"/>
      <c r="AE558" s="196"/>
      <c r="AF558" s="196"/>
      <c r="AG558" s="196"/>
      <c r="AH558" s="196"/>
      <c r="AI558" s="196"/>
      <c r="AJ558" s="196"/>
      <c r="AK558" s="196"/>
      <c r="AL558" s="196"/>
      <c r="AM558" s="196"/>
      <c r="AN558" s="196"/>
      <c r="AO558" s="196"/>
      <c r="AP558" s="196"/>
      <c r="AQ558" s="196"/>
      <c r="AR558" s="196"/>
      <c r="AS558" s="196"/>
      <c r="AT558" s="196"/>
      <c r="AU558" s="196"/>
      <c r="AV558" s="196"/>
      <c r="AW558" s="196"/>
      <c r="AX558" s="196"/>
      <c r="AY558" s="196"/>
      <c r="AZ558" s="196"/>
      <c r="BA558" s="196"/>
      <c r="BB558" s="196"/>
      <c r="BC558" s="196"/>
      <c r="BD558" s="196"/>
      <c r="BE558" s="196"/>
      <c r="BF558" s="196"/>
      <c r="BG558" s="196"/>
      <c r="BH558" s="196"/>
      <c r="BI558" s="196"/>
    </row>
    <row r="559" spans="7:61" ht="12.75">
      <c r="G559" s="196"/>
      <c r="H559" s="196"/>
      <c r="AA559" s="196"/>
      <c r="AB559" s="196"/>
      <c r="AC559" s="196"/>
      <c r="AD559" s="196"/>
      <c r="AE559" s="196"/>
      <c r="AF559" s="196"/>
      <c r="AG559" s="196"/>
      <c r="AH559" s="196"/>
      <c r="AI559" s="196"/>
      <c r="AJ559" s="196"/>
      <c r="AK559" s="196"/>
      <c r="AL559" s="196"/>
      <c r="AM559" s="196"/>
      <c r="AN559" s="196"/>
      <c r="AO559" s="196"/>
      <c r="AP559" s="196"/>
      <c r="AQ559" s="196"/>
      <c r="AR559" s="196"/>
      <c r="AS559" s="196"/>
      <c r="AT559" s="196"/>
      <c r="AU559" s="196"/>
      <c r="AV559" s="196"/>
      <c r="AW559" s="196"/>
      <c r="AX559" s="196"/>
      <c r="AY559" s="196"/>
      <c r="AZ559" s="196"/>
      <c r="BA559" s="196"/>
      <c r="BB559" s="196"/>
      <c r="BC559" s="196"/>
      <c r="BD559" s="196"/>
      <c r="BE559" s="196"/>
      <c r="BF559" s="196"/>
      <c r="BG559" s="196"/>
      <c r="BH559" s="196"/>
      <c r="BI559" s="196"/>
    </row>
    <row r="560" spans="7:61" ht="12.75">
      <c r="G560" s="196"/>
      <c r="H560" s="196"/>
      <c r="AA560" s="196"/>
      <c r="AB560" s="196"/>
      <c r="AC560" s="196"/>
      <c r="AD560" s="196"/>
      <c r="AE560" s="196"/>
      <c r="AF560" s="196"/>
      <c r="AG560" s="196"/>
      <c r="AH560" s="196"/>
      <c r="AI560" s="196"/>
      <c r="AJ560" s="196"/>
      <c r="AK560" s="196"/>
      <c r="AL560" s="196"/>
      <c r="AM560" s="196"/>
      <c r="AN560" s="196"/>
      <c r="AO560" s="196"/>
      <c r="AP560" s="196"/>
      <c r="AQ560" s="196"/>
      <c r="AR560" s="196"/>
      <c r="AS560" s="196"/>
      <c r="AT560" s="196"/>
      <c r="AU560" s="196"/>
      <c r="AV560" s="196"/>
      <c r="AW560" s="196"/>
      <c r="AX560" s="196"/>
      <c r="AY560" s="196"/>
      <c r="AZ560" s="196"/>
      <c r="BA560" s="196"/>
      <c r="BB560" s="196"/>
      <c r="BC560" s="196"/>
      <c r="BD560" s="196"/>
      <c r="BE560" s="196"/>
      <c r="BF560" s="196"/>
      <c r="BG560" s="196"/>
      <c r="BH560" s="196"/>
      <c r="BI560" s="196"/>
    </row>
    <row r="561" spans="7:61" ht="12.75">
      <c r="G561" s="196"/>
      <c r="H561" s="196"/>
      <c r="AA561" s="196"/>
      <c r="AB561" s="196"/>
      <c r="AC561" s="196"/>
      <c r="AD561" s="196"/>
      <c r="AE561" s="196"/>
      <c r="AF561" s="196"/>
      <c r="AG561" s="196"/>
      <c r="AH561" s="196"/>
      <c r="AI561" s="196"/>
      <c r="AJ561" s="196"/>
      <c r="AK561" s="196"/>
      <c r="AL561" s="196"/>
      <c r="AM561" s="196"/>
      <c r="AN561" s="196"/>
      <c r="AO561" s="196"/>
      <c r="AP561" s="196"/>
      <c r="AQ561" s="196"/>
      <c r="AR561" s="196"/>
      <c r="AS561" s="196"/>
      <c r="AT561" s="196"/>
      <c r="AU561" s="196"/>
      <c r="AV561" s="196"/>
      <c r="AW561" s="196"/>
      <c r="AX561" s="196"/>
      <c r="AY561" s="196"/>
      <c r="AZ561" s="196"/>
      <c r="BA561" s="196"/>
      <c r="BB561" s="196"/>
      <c r="BC561" s="196"/>
      <c r="BD561" s="196"/>
      <c r="BE561" s="196"/>
      <c r="BF561" s="196"/>
      <c r="BG561" s="196"/>
      <c r="BH561" s="196"/>
      <c r="BI561" s="196"/>
    </row>
    <row r="562" spans="7:61" ht="12.75">
      <c r="G562" s="196"/>
      <c r="H562" s="196"/>
      <c r="AA562" s="196"/>
      <c r="AB562" s="196"/>
      <c r="AC562" s="196"/>
      <c r="AD562" s="196"/>
      <c r="AE562" s="196"/>
      <c r="AF562" s="196"/>
      <c r="AG562" s="196"/>
      <c r="AH562" s="196"/>
      <c r="AI562" s="196"/>
      <c r="AJ562" s="196"/>
      <c r="AK562" s="196"/>
      <c r="AL562" s="196"/>
      <c r="AM562" s="196"/>
      <c r="AN562" s="196"/>
      <c r="AO562" s="196"/>
      <c r="AP562" s="196"/>
      <c r="AQ562" s="196"/>
      <c r="AR562" s="196"/>
      <c r="AS562" s="196"/>
      <c r="AT562" s="196"/>
      <c r="AU562" s="196"/>
      <c r="AV562" s="196"/>
      <c r="AW562" s="196"/>
      <c r="AX562" s="196"/>
      <c r="AY562" s="196"/>
      <c r="AZ562" s="196"/>
      <c r="BA562" s="196"/>
      <c r="BB562" s="196"/>
      <c r="BC562" s="196"/>
      <c r="BD562" s="196"/>
      <c r="BE562" s="196"/>
      <c r="BF562" s="196"/>
      <c r="BG562" s="196"/>
      <c r="BH562" s="196"/>
      <c r="BI562" s="196"/>
    </row>
    <row r="563" spans="7:61" ht="12.75">
      <c r="G563" s="196"/>
      <c r="H563" s="196"/>
      <c r="AA563" s="196"/>
      <c r="AB563" s="196"/>
      <c r="AC563" s="196"/>
      <c r="AD563" s="196"/>
      <c r="AE563" s="196"/>
      <c r="AF563" s="196"/>
      <c r="AG563" s="196"/>
      <c r="AH563" s="196"/>
      <c r="AI563" s="196"/>
      <c r="AJ563" s="196"/>
      <c r="AK563" s="196"/>
      <c r="AL563" s="196"/>
      <c r="AM563" s="196"/>
      <c r="AN563" s="196"/>
      <c r="AO563" s="196"/>
      <c r="AP563" s="196"/>
      <c r="AQ563" s="196"/>
      <c r="AR563" s="196"/>
      <c r="AS563" s="196"/>
      <c r="AT563" s="196"/>
      <c r="AU563" s="196"/>
      <c r="AV563" s="196"/>
      <c r="AW563" s="196"/>
      <c r="AX563" s="196"/>
      <c r="AY563" s="196"/>
      <c r="AZ563" s="196"/>
      <c r="BA563" s="196"/>
      <c r="BB563" s="196"/>
      <c r="BC563" s="196"/>
      <c r="BD563" s="196"/>
      <c r="BE563" s="196"/>
      <c r="BF563" s="196"/>
      <c r="BG563" s="196"/>
      <c r="BH563" s="196"/>
      <c r="BI563" s="196"/>
    </row>
    <row r="564" spans="7:61" ht="12.75">
      <c r="G564" s="196"/>
      <c r="H564" s="196"/>
      <c r="AA564" s="196"/>
      <c r="AB564" s="196"/>
      <c r="AC564" s="196"/>
      <c r="AD564" s="196"/>
      <c r="AE564" s="196"/>
      <c r="AF564" s="196"/>
      <c r="AG564" s="196"/>
      <c r="AH564" s="196"/>
      <c r="AI564" s="196"/>
      <c r="AJ564" s="196"/>
      <c r="AK564" s="196"/>
      <c r="AL564" s="196"/>
      <c r="AM564" s="196"/>
      <c r="AN564" s="196"/>
      <c r="AO564" s="196"/>
      <c r="AP564" s="196"/>
      <c r="AQ564" s="196"/>
      <c r="AR564" s="196"/>
      <c r="AS564" s="196"/>
      <c r="AT564" s="196"/>
      <c r="AU564" s="196"/>
      <c r="AV564" s="196"/>
      <c r="AW564" s="196"/>
      <c r="AX564" s="196"/>
      <c r="AY564" s="196"/>
      <c r="AZ564" s="196"/>
      <c r="BA564" s="196"/>
      <c r="BB564" s="196"/>
      <c r="BC564" s="196"/>
      <c r="BD564" s="196"/>
      <c r="BE564" s="196"/>
      <c r="BF564" s="196"/>
      <c r="BG564" s="196"/>
      <c r="BH564" s="196"/>
      <c r="BI564" s="196"/>
    </row>
    <row r="565" spans="7:61" ht="12.75">
      <c r="G565" s="196"/>
      <c r="H565" s="196"/>
      <c r="AA565" s="196"/>
      <c r="AB565" s="196"/>
      <c r="AC565" s="196"/>
      <c r="AD565" s="196"/>
      <c r="AE565" s="196"/>
      <c r="AF565" s="196"/>
      <c r="AG565" s="196"/>
      <c r="AH565" s="196"/>
      <c r="AI565" s="196"/>
      <c r="AJ565" s="196"/>
      <c r="AK565" s="196"/>
      <c r="AL565" s="196"/>
      <c r="AM565" s="196"/>
      <c r="AN565" s="196"/>
      <c r="AO565" s="196"/>
      <c r="AP565" s="196"/>
      <c r="AQ565" s="196"/>
      <c r="AR565" s="196"/>
      <c r="AS565" s="196"/>
      <c r="AT565" s="196"/>
      <c r="AU565" s="196"/>
      <c r="AV565" s="196"/>
      <c r="AW565" s="196"/>
      <c r="AX565" s="196"/>
      <c r="AY565" s="196"/>
      <c r="AZ565" s="196"/>
      <c r="BA565" s="196"/>
      <c r="BB565" s="196"/>
      <c r="BC565" s="196"/>
      <c r="BD565" s="196"/>
      <c r="BE565" s="196"/>
      <c r="BF565" s="196"/>
      <c r="BG565" s="196"/>
      <c r="BH565" s="196"/>
      <c r="BI565" s="196"/>
    </row>
    <row r="566" spans="7:61" ht="12.75">
      <c r="G566" s="196"/>
      <c r="H566" s="196"/>
      <c r="AA566" s="196"/>
      <c r="AB566" s="196"/>
      <c r="AC566" s="196"/>
      <c r="AD566" s="196"/>
      <c r="AE566" s="196"/>
      <c r="AF566" s="196"/>
      <c r="AG566" s="196"/>
      <c r="AH566" s="196"/>
      <c r="AI566" s="196"/>
      <c r="AJ566" s="196"/>
      <c r="AK566" s="196"/>
      <c r="AL566" s="196"/>
      <c r="AM566" s="196"/>
      <c r="AN566" s="196"/>
      <c r="AO566" s="196"/>
      <c r="AP566" s="196"/>
      <c r="AQ566" s="196"/>
      <c r="AR566" s="196"/>
      <c r="AS566" s="196"/>
      <c r="AT566" s="196"/>
      <c r="AU566" s="196"/>
      <c r="AV566" s="196"/>
      <c r="AW566" s="196"/>
      <c r="AX566" s="196"/>
      <c r="AY566" s="196"/>
      <c r="AZ566" s="196"/>
      <c r="BA566" s="196"/>
      <c r="BB566" s="196"/>
      <c r="BC566" s="196"/>
      <c r="BD566" s="196"/>
      <c r="BE566" s="196"/>
      <c r="BF566" s="196"/>
      <c r="BG566" s="196"/>
      <c r="BH566" s="196"/>
      <c r="BI566" s="196"/>
    </row>
    <row r="567" spans="7:61" ht="12.75">
      <c r="G567" s="196"/>
      <c r="H567" s="196"/>
      <c r="AA567" s="196"/>
      <c r="AB567" s="196"/>
      <c r="AC567" s="196"/>
      <c r="AD567" s="196"/>
      <c r="AE567" s="196"/>
      <c r="AF567" s="196"/>
      <c r="AG567" s="196"/>
      <c r="AH567" s="196"/>
      <c r="AI567" s="196"/>
      <c r="AJ567" s="196"/>
      <c r="AK567" s="196"/>
      <c r="AL567" s="196"/>
      <c r="AM567" s="196"/>
      <c r="AN567" s="196"/>
      <c r="AO567" s="196"/>
      <c r="AP567" s="196"/>
      <c r="AQ567" s="196"/>
      <c r="AR567" s="196"/>
      <c r="AS567" s="196"/>
      <c r="AT567" s="196"/>
      <c r="AU567" s="196"/>
      <c r="AV567" s="196"/>
      <c r="AW567" s="196"/>
      <c r="AX567" s="196"/>
      <c r="AY567" s="196"/>
      <c r="AZ567" s="196"/>
      <c r="BA567" s="196"/>
      <c r="BB567" s="196"/>
      <c r="BC567" s="196"/>
      <c r="BD567" s="196"/>
      <c r="BE567" s="196"/>
      <c r="BF567" s="196"/>
      <c r="BG567" s="196"/>
      <c r="BH567" s="196"/>
      <c r="BI567" s="196"/>
    </row>
    <row r="568" spans="7:61" ht="12.75">
      <c r="G568" s="196"/>
      <c r="H568" s="196"/>
      <c r="AA568" s="196"/>
      <c r="AB568" s="196"/>
      <c r="AC568" s="196"/>
      <c r="AD568" s="196"/>
      <c r="AE568" s="196"/>
      <c r="AF568" s="196"/>
      <c r="AG568" s="196"/>
      <c r="AH568" s="196"/>
      <c r="AI568" s="196"/>
      <c r="AJ568" s="196"/>
      <c r="AK568" s="196"/>
      <c r="AL568" s="196"/>
      <c r="AM568" s="196"/>
      <c r="AN568" s="196"/>
      <c r="AO568" s="196"/>
      <c r="AP568" s="196"/>
      <c r="AQ568" s="196"/>
      <c r="AR568" s="196"/>
      <c r="AS568" s="196"/>
      <c r="AT568" s="196"/>
      <c r="AU568" s="196"/>
      <c r="AV568" s="196"/>
      <c r="AW568" s="196"/>
      <c r="AX568" s="196"/>
      <c r="AY568" s="196"/>
      <c r="AZ568" s="196"/>
      <c r="BA568" s="196"/>
      <c r="BB568" s="196"/>
      <c r="BC568" s="196"/>
      <c r="BD568" s="196"/>
      <c r="BE568" s="196"/>
      <c r="BF568" s="196"/>
      <c r="BG568" s="196"/>
      <c r="BH568" s="196"/>
      <c r="BI568" s="196"/>
    </row>
    <row r="569" spans="7:61" ht="12.75">
      <c r="G569" s="196"/>
      <c r="H569" s="196"/>
      <c r="AA569" s="196"/>
      <c r="AB569" s="196"/>
      <c r="AC569" s="196"/>
      <c r="AD569" s="196"/>
      <c r="AE569" s="196"/>
      <c r="AF569" s="196"/>
      <c r="AG569" s="196"/>
      <c r="AH569" s="196"/>
      <c r="AI569" s="196"/>
      <c r="AJ569" s="196"/>
      <c r="AK569" s="196"/>
      <c r="AL569" s="196"/>
      <c r="AM569" s="196"/>
      <c r="AN569" s="196"/>
      <c r="AO569" s="196"/>
      <c r="AP569" s="196"/>
      <c r="AQ569" s="196"/>
      <c r="AR569" s="196"/>
      <c r="AS569" s="196"/>
      <c r="AT569" s="196"/>
      <c r="AU569" s="196"/>
      <c r="AV569" s="196"/>
      <c r="AW569" s="196"/>
      <c r="AX569" s="196"/>
      <c r="AY569" s="196"/>
      <c r="AZ569" s="196"/>
      <c r="BA569" s="196"/>
      <c r="BB569" s="196"/>
      <c r="BC569" s="196"/>
      <c r="BD569" s="196"/>
      <c r="BE569" s="196"/>
      <c r="BF569" s="196"/>
      <c r="BG569" s="196"/>
      <c r="BH569" s="196"/>
      <c r="BI569" s="196"/>
    </row>
    <row r="570" spans="7:61" ht="12.75">
      <c r="G570" s="196"/>
      <c r="H570" s="196"/>
      <c r="AA570" s="196"/>
      <c r="AB570" s="196"/>
      <c r="AC570" s="196"/>
      <c r="AD570" s="196"/>
      <c r="AE570" s="196"/>
      <c r="AF570" s="196"/>
      <c r="AG570" s="196"/>
      <c r="AH570" s="196"/>
      <c r="AI570" s="196"/>
      <c r="AJ570" s="196"/>
      <c r="AK570" s="196"/>
      <c r="AL570" s="196"/>
      <c r="AM570" s="196"/>
      <c r="AN570" s="196"/>
      <c r="AO570" s="196"/>
      <c r="AP570" s="196"/>
      <c r="AQ570" s="196"/>
      <c r="AR570" s="196"/>
      <c r="AS570" s="196"/>
      <c r="AT570" s="196"/>
      <c r="AU570" s="196"/>
      <c r="AV570" s="196"/>
      <c r="AW570" s="196"/>
      <c r="AX570" s="196"/>
      <c r="AY570" s="196"/>
      <c r="AZ570" s="196"/>
      <c r="BA570" s="196"/>
      <c r="BB570" s="196"/>
      <c r="BC570" s="196"/>
      <c r="BD570" s="196"/>
      <c r="BE570" s="196"/>
      <c r="BF570" s="196"/>
      <c r="BG570" s="196"/>
      <c r="BH570" s="196"/>
      <c r="BI570" s="196"/>
    </row>
    <row r="571" spans="7:61" ht="12.75">
      <c r="G571" s="196"/>
      <c r="H571" s="196"/>
      <c r="AA571" s="196"/>
      <c r="AB571" s="196"/>
      <c r="AC571" s="196"/>
      <c r="AD571" s="196"/>
      <c r="AE571" s="196"/>
      <c r="AF571" s="196"/>
      <c r="AG571" s="196"/>
      <c r="AH571" s="196"/>
      <c r="AI571" s="196"/>
      <c r="AJ571" s="196"/>
      <c r="AK571" s="196"/>
      <c r="AL571" s="196"/>
      <c r="AM571" s="196"/>
      <c r="AN571" s="196"/>
      <c r="AO571" s="196"/>
      <c r="AP571" s="196"/>
      <c r="AQ571" s="196"/>
      <c r="AR571" s="196"/>
      <c r="AS571" s="196"/>
      <c r="AT571" s="196"/>
      <c r="AU571" s="196"/>
      <c r="AV571" s="196"/>
      <c r="AW571" s="196"/>
      <c r="AX571" s="196"/>
      <c r="AY571" s="196"/>
      <c r="AZ571" s="196"/>
      <c r="BA571" s="196"/>
      <c r="BB571" s="196"/>
      <c r="BC571" s="196"/>
      <c r="BD571" s="196"/>
      <c r="BE571" s="196"/>
      <c r="BF571" s="196"/>
      <c r="BG571" s="196"/>
      <c r="BH571" s="196"/>
      <c r="BI571" s="196"/>
    </row>
    <row r="572" spans="7:61" ht="12.75">
      <c r="G572" s="196"/>
      <c r="H572" s="196"/>
      <c r="AA572" s="196"/>
      <c r="AB572" s="196"/>
      <c r="AC572" s="196"/>
      <c r="AD572" s="196"/>
      <c r="AE572" s="196"/>
      <c r="AF572" s="196"/>
      <c r="AG572" s="196"/>
      <c r="AH572" s="196"/>
      <c r="AI572" s="196"/>
      <c r="AJ572" s="196"/>
      <c r="AK572" s="196"/>
      <c r="AL572" s="196"/>
      <c r="AM572" s="196"/>
      <c r="AN572" s="196"/>
      <c r="AO572" s="196"/>
      <c r="AP572" s="196"/>
      <c r="AQ572" s="196"/>
      <c r="AR572" s="196"/>
      <c r="AS572" s="196"/>
      <c r="AT572" s="196"/>
      <c r="AU572" s="196"/>
      <c r="AV572" s="196"/>
      <c r="AW572" s="196"/>
      <c r="AX572" s="196"/>
      <c r="AY572" s="196"/>
      <c r="AZ572" s="196"/>
      <c r="BA572" s="196"/>
      <c r="BB572" s="196"/>
      <c r="BC572" s="196"/>
      <c r="BD572" s="196"/>
      <c r="BE572" s="196"/>
      <c r="BF572" s="196"/>
      <c r="BG572" s="196"/>
      <c r="BH572" s="196"/>
      <c r="BI572" s="196"/>
    </row>
    <row r="573" spans="7:61" ht="12.75">
      <c r="G573" s="196"/>
      <c r="H573" s="196"/>
      <c r="AA573" s="196"/>
      <c r="AB573" s="196"/>
      <c r="AC573" s="196"/>
      <c r="AD573" s="196"/>
      <c r="AE573" s="196"/>
      <c r="AF573" s="196"/>
      <c r="AG573" s="196"/>
      <c r="AH573" s="196"/>
      <c r="AI573" s="196"/>
      <c r="AJ573" s="196"/>
      <c r="AK573" s="196"/>
      <c r="AL573" s="196"/>
      <c r="AM573" s="196"/>
      <c r="AN573" s="196"/>
      <c r="AO573" s="196"/>
      <c r="AP573" s="196"/>
      <c r="AQ573" s="196"/>
      <c r="AR573" s="196"/>
      <c r="AS573" s="196"/>
      <c r="AT573" s="196"/>
      <c r="AU573" s="196"/>
      <c r="AV573" s="196"/>
      <c r="AW573" s="196"/>
      <c r="AX573" s="196"/>
      <c r="AY573" s="196"/>
      <c r="AZ573" s="196"/>
      <c r="BA573" s="196"/>
      <c r="BB573" s="196"/>
      <c r="BC573" s="196"/>
      <c r="BD573" s="196"/>
      <c r="BE573" s="196"/>
      <c r="BF573" s="196"/>
      <c r="BG573" s="196"/>
      <c r="BH573" s="196"/>
      <c r="BI573" s="196"/>
    </row>
    <row r="574" spans="7:8" ht="12.75">
      <c r="G574" s="196"/>
      <c r="H574" s="196"/>
    </row>
    <row r="575" spans="7:8" ht="12.75">
      <c r="G575" s="196"/>
      <c r="H575" s="196"/>
    </row>
    <row r="576" spans="7:8" ht="12.75">
      <c r="G576" s="196"/>
      <c r="H576" s="196"/>
    </row>
    <row r="577" spans="7:8" ht="12.75">
      <c r="G577" s="196"/>
      <c r="H577" s="196"/>
    </row>
    <row r="578" spans="7:8" ht="12.75">
      <c r="G578" s="196"/>
      <c r="H578" s="196"/>
    </row>
    <row r="579" spans="7:8" ht="12.75">
      <c r="G579" s="196"/>
      <c r="H579" s="196"/>
    </row>
    <row r="580" spans="7:8" ht="12.75">
      <c r="G580" s="196"/>
      <c r="H580" s="196"/>
    </row>
    <row r="581" spans="7:8" ht="12.75">
      <c r="G581" s="196"/>
      <c r="H581" s="196"/>
    </row>
    <row r="582" spans="7:8" ht="12.75">
      <c r="G582" s="196"/>
      <c r="H582" s="196"/>
    </row>
    <row r="583" spans="7:8" ht="12.75">
      <c r="G583" s="196"/>
      <c r="H583" s="196"/>
    </row>
    <row r="584" spans="7:8" ht="12.75">
      <c r="G584" s="196"/>
      <c r="H584" s="196"/>
    </row>
    <row r="585" spans="7:8" ht="12.75">
      <c r="G585" s="196"/>
      <c r="H585" s="196"/>
    </row>
    <row r="586" spans="7:8" ht="12.75">
      <c r="G586" s="196"/>
      <c r="H586" s="196"/>
    </row>
    <row r="587" spans="7:8" ht="12.75">
      <c r="G587" s="196"/>
      <c r="H587" s="196"/>
    </row>
    <row r="588" spans="7:8" ht="12.75">
      <c r="G588" s="196"/>
      <c r="H588" s="196"/>
    </row>
    <row r="589" spans="7:8" ht="12.75">
      <c r="G589" s="196"/>
      <c r="H589" s="196"/>
    </row>
    <row r="590" spans="7:8" ht="12.75">
      <c r="G590" s="196"/>
      <c r="H590" s="196"/>
    </row>
    <row r="591" spans="7:8" ht="12.75">
      <c r="G591" s="196"/>
      <c r="H591" s="196"/>
    </row>
    <row r="592" spans="7:8" ht="12.75">
      <c r="G592" s="196"/>
      <c r="H592" s="196"/>
    </row>
    <row r="593" spans="7:8" ht="12.75">
      <c r="G593" s="196"/>
      <c r="H593" s="196"/>
    </row>
    <row r="594" spans="7:8" ht="12.75">
      <c r="G594" s="196"/>
      <c r="H594" s="196"/>
    </row>
    <row r="595" spans="7:8" ht="12.75">
      <c r="G595" s="196"/>
      <c r="H595" s="196"/>
    </row>
    <row r="596" spans="7:8" ht="12.75">
      <c r="G596" s="196"/>
      <c r="H596" s="196"/>
    </row>
    <row r="597" spans="7:8" ht="12.75">
      <c r="G597" s="196"/>
      <c r="H597" s="196"/>
    </row>
    <row r="598" spans="7:8" ht="12.75">
      <c r="G598" s="196"/>
      <c r="H598" s="196"/>
    </row>
    <row r="599" spans="7:8" ht="12.75">
      <c r="G599" s="196"/>
      <c r="H599" s="196"/>
    </row>
    <row r="600" spans="7:8" ht="12.75">
      <c r="G600" s="196"/>
      <c r="H600" s="196"/>
    </row>
    <row r="601" spans="7:8" ht="12.75">
      <c r="G601" s="196"/>
      <c r="H601" s="196"/>
    </row>
    <row r="602" spans="7:8" ht="12.75">
      <c r="G602" s="196"/>
      <c r="H602" s="196"/>
    </row>
    <row r="603" spans="7:8" ht="12.75">
      <c r="G603" s="196"/>
      <c r="H603" s="196"/>
    </row>
    <row r="604" spans="7:8" ht="12.75">
      <c r="G604" s="196"/>
      <c r="H604" s="196"/>
    </row>
    <row r="605" spans="7:8" ht="12.75">
      <c r="G605" s="196"/>
      <c r="H605" s="196"/>
    </row>
    <row r="606" spans="7:8" ht="12.75">
      <c r="G606" s="196"/>
      <c r="H606" s="196"/>
    </row>
    <row r="607" spans="7:8" ht="12.75">
      <c r="G607" s="196"/>
      <c r="H607" s="196"/>
    </row>
    <row r="608" spans="7:8" ht="12.75">
      <c r="G608" s="196"/>
      <c r="H608" s="196"/>
    </row>
    <row r="609" spans="7:8" ht="12.75">
      <c r="G609" s="196"/>
      <c r="H609" s="196"/>
    </row>
    <row r="610" spans="7:8" ht="12.75">
      <c r="G610" s="196"/>
      <c r="H610" s="196"/>
    </row>
    <row r="611" spans="7:8" ht="12.75">
      <c r="G611" s="196"/>
      <c r="H611" s="196"/>
    </row>
    <row r="612" spans="7:8" ht="12.75">
      <c r="G612" s="196"/>
      <c r="H612" s="196"/>
    </row>
    <row r="613" spans="7:8" ht="12.75">
      <c r="G613" s="196"/>
      <c r="H613" s="196"/>
    </row>
    <row r="614" spans="7:8" ht="12.75">
      <c r="G614" s="196"/>
      <c r="H614" s="196"/>
    </row>
    <row r="615" spans="7:8" ht="12.75">
      <c r="G615" s="196"/>
      <c r="H615" s="196"/>
    </row>
    <row r="616" spans="7:8" ht="12.75">
      <c r="G616" s="196"/>
      <c r="H616" s="196"/>
    </row>
    <row r="617" spans="7:8" ht="12.75">
      <c r="G617" s="196"/>
      <c r="H617" s="196"/>
    </row>
    <row r="618" spans="7:8" ht="12.75">
      <c r="G618" s="196"/>
      <c r="H618" s="196"/>
    </row>
    <row r="619" spans="7:8" ht="12.75">
      <c r="G619" s="196"/>
      <c r="H619" s="196"/>
    </row>
    <row r="620" spans="7:8" ht="12.75">
      <c r="G620" s="196"/>
      <c r="H620" s="196"/>
    </row>
    <row r="621" spans="7:8" ht="12.75">
      <c r="G621" s="196"/>
      <c r="H621" s="196"/>
    </row>
    <row r="622" spans="7:8" ht="12.75">
      <c r="G622" s="196"/>
      <c r="H622" s="196"/>
    </row>
    <row r="623" spans="7:8" ht="12.75">
      <c r="G623" s="196"/>
      <c r="H623" s="196"/>
    </row>
    <row r="624" spans="7:8" ht="12.75">
      <c r="G624" s="196"/>
      <c r="H624" s="196"/>
    </row>
    <row r="625" spans="7:8" ht="12.75">
      <c r="G625" s="196"/>
      <c r="H625" s="196"/>
    </row>
    <row r="626" spans="7:8" ht="12.75">
      <c r="G626" s="196"/>
      <c r="H626" s="196"/>
    </row>
    <row r="627" spans="7:8" ht="12.75">
      <c r="G627" s="196"/>
      <c r="H627" s="196"/>
    </row>
    <row r="628" spans="7:8" ht="12.75">
      <c r="G628" s="196"/>
      <c r="H628" s="196"/>
    </row>
    <row r="629" spans="7:8" ht="12.75">
      <c r="G629" s="196"/>
      <c r="H629" s="196"/>
    </row>
    <row r="630" spans="7:8" ht="12.75">
      <c r="G630" s="196"/>
      <c r="H630" s="196"/>
    </row>
    <row r="631" spans="7:8" ht="12.75">
      <c r="G631" s="196"/>
      <c r="H631" s="196"/>
    </row>
    <row r="632" spans="7:8" ht="12.75">
      <c r="G632" s="196"/>
      <c r="H632" s="196"/>
    </row>
    <row r="633" spans="7:8" ht="12.75">
      <c r="G633" s="196"/>
      <c r="H633" s="196"/>
    </row>
    <row r="634" spans="7:8" ht="12.75">
      <c r="G634" s="196"/>
      <c r="H634" s="196"/>
    </row>
    <row r="635" spans="7:8" ht="12.75">
      <c r="G635" s="196"/>
      <c r="H635" s="196"/>
    </row>
    <row r="636" spans="7:8" ht="12.75">
      <c r="G636" s="196"/>
      <c r="H636" s="196"/>
    </row>
    <row r="637" spans="7:8" ht="12.75">
      <c r="G637" s="196"/>
      <c r="H637" s="196"/>
    </row>
    <row r="638" spans="7:8" ht="12.75">
      <c r="G638" s="196"/>
      <c r="H638" s="196"/>
    </row>
    <row r="639" spans="7:8" ht="12.75">
      <c r="G639" s="196"/>
      <c r="H639" s="196"/>
    </row>
    <row r="640" spans="7:8" ht="12.75">
      <c r="G640" s="196"/>
      <c r="H640" s="196"/>
    </row>
    <row r="641" spans="7:8" ht="12.75">
      <c r="G641" s="196"/>
      <c r="H641" s="196"/>
    </row>
    <row r="642" spans="7:8" ht="12.75">
      <c r="G642" s="196"/>
      <c r="H642" s="196"/>
    </row>
    <row r="643" spans="7:8" ht="12.75">
      <c r="G643" s="196"/>
      <c r="H643" s="196"/>
    </row>
    <row r="644" spans="7:8" ht="12.75">
      <c r="G644" s="196"/>
      <c r="H644" s="196"/>
    </row>
    <row r="645" spans="7:8" ht="12.75">
      <c r="G645" s="196"/>
      <c r="H645" s="196"/>
    </row>
    <row r="646" spans="7:8" ht="12.75">
      <c r="G646" s="196"/>
      <c r="H646" s="196"/>
    </row>
    <row r="647" spans="7:8" ht="12.75">
      <c r="G647" s="196"/>
      <c r="H647" s="196"/>
    </row>
    <row r="648" spans="7:8" ht="12.75">
      <c r="G648" s="196"/>
      <c r="H648" s="196"/>
    </row>
    <row r="649" spans="7:8" ht="12.75">
      <c r="G649" s="196"/>
      <c r="H649" s="196"/>
    </row>
    <row r="650" spans="7:8" ht="12.75">
      <c r="G650" s="196"/>
      <c r="H650" s="196"/>
    </row>
    <row r="651" spans="7:8" ht="12.75">
      <c r="G651" s="196"/>
      <c r="H651" s="196"/>
    </row>
    <row r="652" spans="7:8" ht="12.75">
      <c r="G652" s="196"/>
      <c r="H652" s="196"/>
    </row>
    <row r="653" spans="7:8" ht="12.75">
      <c r="G653" s="196"/>
      <c r="H653" s="196"/>
    </row>
    <row r="654" spans="7:8" ht="12.75">
      <c r="G654" s="196"/>
      <c r="H654" s="196"/>
    </row>
    <row r="655" spans="7:8" ht="12.75">
      <c r="G655" s="196"/>
      <c r="H655" s="196"/>
    </row>
    <row r="656" spans="7:8" ht="12.75">
      <c r="G656" s="196"/>
      <c r="H656" s="196"/>
    </row>
    <row r="657" spans="7:8" ht="12.75">
      <c r="G657" s="196"/>
      <c r="H657" s="196"/>
    </row>
    <row r="658" spans="7:8" ht="12.75">
      <c r="G658" s="196"/>
      <c r="H658" s="196"/>
    </row>
    <row r="659" spans="7:8" ht="12.75">
      <c r="G659" s="196"/>
      <c r="H659" s="196"/>
    </row>
    <row r="660" spans="7:8" ht="12.75">
      <c r="G660" s="196"/>
      <c r="H660" s="196"/>
    </row>
    <row r="661" spans="7:8" ht="12.75">
      <c r="G661" s="196"/>
      <c r="H661" s="196"/>
    </row>
    <row r="662" spans="7:8" ht="12.75">
      <c r="G662" s="196"/>
      <c r="H662" s="196"/>
    </row>
    <row r="663" spans="7:8" ht="12.75">
      <c r="G663" s="196"/>
      <c r="H663" s="196"/>
    </row>
    <row r="664" spans="7:8" ht="12.75">
      <c r="G664" s="196"/>
      <c r="H664" s="196"/>
    </row>
    <row r="665" spans="7:8" ht="12.75">
      <c r="G665" s="196"/>
      <c r="H665" s="196"/>
    </row>
    <row r="666" spans="7:8" ht="12.75">
      <c r="G666" s="196"/>
      <c r="H666" s="196"/>
    </row>
    <row r="667" spans="7:8" ht="12.75">
      <c r="G667" s="196"/>
      <c r="H667" s="196"/>
    </row>
    <row r="668" spans="7:8" ht="12.75">
      <c r="G668" s="196"/>
      <c r="H668" s="196"/>
    </row>
    <row r="669" spans="7:8" ht="12.75">
      <c r="G669" s="196"/>
      <c r="H669" s="196"/>
    </row>
    <row r="670" spans="7:8" ht="12.75">
      <c r="G670" s="196"/>
      <c r="H670" s="196"/>
    </row>
    <row r="671" spans="7:8" ht="12.75">
      <c r="G671" s="196"/>
      <c r="H671" s="196"/>
    </row>
    <row r="672" spans="7:8" ht="12.75">
      <c r="G672" s="196"/>
      <c r="H672" s="196"/>
    </row>
    <row r="673" spans="7:8" ht="12.75">
      <c r="G673" s="196"/>
      <c r="H673" s="196"/>
    </row>
    <row r="674" spans="7:8" ht="12.75">
      <c r="G674" s="196"/>
      <c r="H674" s="196"/>
    </row>
    <row r="675" spans="7:8" ht="12.75">
      <c r="G675" s="196"/>
      <c r="H675" s="196"/>
    </row>
    <row r="676" spans="7:8" ht="12.75">
      <c r="G676" s="196"/>
      <c r="H676" s="196"/>
    </row>
    <row r="677" spans="7:8" ht="12.75">
      <c r="G677" s="196"/>
      <c r="H677" s="196"/>
    </row>
    <row r="678" spans="7:8" ht="12.75">
      <c r="G678" s="196"/>
      <c r="H678" s="196"/>
    </row>
    <row r="679" spans="7:8" ht="12.75">
      <c r="G679" s="196"/>
      <c r="H679" s="196"/>
    </row>
    <row r="680" spans="7:8" ht="12.75">
      <c r="G680" s="196"/>
      <c r="H680" s="196"/>
    </row>
    <row r="681" spans="7:8" ht="12.75">
      <c r="G681" s="196"/>
      <c r="H681" s="196"/>
    </row>
    <row r="682" spans="7:8" ht="12.75">
      <c r="G682" s="196"/>
      <c r="H682" s="196"/>
    </row>
    <row r="683" spans="7:8" ht="12.75">
      <c r="G683" s="196"/>
      <c r="H683" s="196"/>
    </row>
    <row r="684" spans="7:8" ht="12.75">
      <c r="G684" s="196"/>
      <c r="H684" s="196"/>
    </row>
    <row r="685" spans="7:8" ht="12.75">
      <c r="G685" s="196"/>
      <c r="H685" s="196"/>
    </row>
    <row r="686" spans="7:8" ht="12.75">
      <c r="G686" s="196"/>
      <c r="H686" s="196"/>
    </row>
    <row r="687" spans="7:8" ht="12.75">
      <c r="G687" s="196"/>
      <c r="H687" s="196"/>
    </row>
    <row r="688" spans="7:8" ht="12.75">
      <c r="G688" s="196"/>
      <c r="H688" s="196"/>
    </row>
    <row r="689" spans="7:8" ht="12.75">
      <c r="G689" s="196"/>
      <c r="H689" s="196"/>
    </row>
    <row r="690" spans="7:8" ht="12.75">
      <c r="G690" s="196"/>
      <c r="H690" s="196"/>
    </row>
    <row r="691" spans="7:8" ht="12.75">
      <c r="G691" s="196"/>
      <c r="H691" s="196"/>
    </row>
    <row r="692" spans="7:8" ht="12.75">
      <c r="G692" s="196"/>
      <c r="H692" s="196"/>
    </row>
    <row r="693" spans="7:8" ht="12.75">
      <c r="G693" s="196"/>
      <c r="H693" s="196"/>
    </row>
    <row r="694" spans="7:8" ht="12.75">
      <c r="G694" s="196"/>
      <c r="H694" s="196"/>
    </row>
    <row r="695" spans="7:8" ht="12.75">
      <c r="G695" s="196"/>
      <c r="H695" s="196"/>
    </row>
    <row r="696" spans="7:8" ht="12.75">
      <c r="G696" s="196"/>
      <c r="H696" s="196"/>
    </row>
    <row r="697" spans="7:8" ht="12.75">
      <c r="G697" s="196"/>
      <c r="H697" s="196"/>
    </row>
    <row r="698" spans="7:8" ht="12.75">
      <c r="G698" s="196"/>
      <c r="H698" s="196"/>
    </row>
    <row r="699" spans="7:8" ht="12.75">
      <c r="G699" s="196"/>
      <c r="H699" s="196"/>
    </row>
    <row r="700" spans="7:8" ht="12.75">
      <c r="G700" s="196"/>
      <c r="H700" s="196"/>
    </row>
    <row r="701" spans="7:8" ht="12.75">
      <c r="G701" s="196"/>
      <c r="H701" s="196"/>
    </row>
    <row r="702" spans="7:8" ht="12.75">
      <c r="G702" s="196"/>
      <c r="H702" s="196"/>
    </row>
    <row r="703" spans="7:8" ht="12.75">
      <c r="G703" s="196"/>
      <c r="H703" s="196"/>
    </row>
    <row r="704" spans="7:8" ht="12.75">
      <c r="G704" s="196"/>
      <c r="H704" s="196"/>
    </row>
    <row r="705" spans="7:8" ht="12.75">
      <c r="G705" s="196"/>
      <c r="H705" s="196"/>
    </row>
    <row r="706" spans="7:8" ht="12.75">
      <c r="G706" s="196"/>
      <c r="H706" s="196"/>
    </row>
    <row r="707" spans="7:8" ht="12.75">
      <c r="G707" s="196"/>
      <c r="H707" s="196"/>
    </row>
    <row r="708" spans="7:8" ht="12.75">
      <c r="G708" s="196"/>
      <c r="H708" s="196"/>
    </row>
    <row r="709" spans="7:8" ht="12.75">
      <c r="G709" s="196"/>
      <c r="H709" s="196"/>
    </row>
    <row r="710" spans="7:8" ht="12.75">
      <c r="G710" s="196"/>
      <c r="H710" s="196"/>
    </row>
    <row r="711" spans="7:8" ht="12.75">
      <c r="G711" s="196"/>
      <c r="H711" s="196"/>
    </row>
    <row r="712" spans="7:8" ht="12.75">
      <c r="G712" s="196"/>
      <c r="H712" s="196"/>
    </row>
    <row r="713" spans="7:8" ht="12.75">
      <c r="G713" s="196"/>
      <c r="H713" s="196"/>
    </row>
    <row r="714" spans="7:8" ht="12.75">
      <c r="G714" s="196"/>
      <c r="H714" s="196"/>
    </row>
    <row r="715" spans="7:8" ht="12.75">
      <c r="G715" s="196"/>
      <c r="H715" s="196"/>
    </row>
    <row r="716" spans="7:8" ht="12.75">
      <c r="G716" s="196"/>
      <c r="H716" s="196"/>
    </row>
    <row r="717" spans="7:8" ht="12.75">
      <c r="G717" s="196"/>
      <c r="H717" s="196"/>
    </row>
    <row r="718" spans="7:8" ht="12.75">
      <c r="G718" s="196"/>
      <c r="H718" s="196"/>
    </row>
    <row r="719" spans="7:8" ht="12.75">
      <c r="G719" s="196"/>
      <c r="H719" s="196"/>
    </row>
    <row r="720" spans="7:8" ht="12.75">
      <c r="G720" s="196"/>
      <c r="H720" s="196"/>
    </row>
    <row r="721" spans="7:8" ht="12.75">
      <c r="G721" s="196"/>
      <c r="H721" s="196"/>
    </row>
    <row r="722" spans="7:8" ht="12.75">
      <c r="G722" s="196"/>
      <c r="H722" s="196"/>
    </row>
    <row r="723" spans="7:8" ht="12.75">
      <c r="G723" s="196"/>
      <c r="H723" s="196"/>
    </row>
    <row r="724" spans="7:8" ht="12.75">
      <c r="G724" s="196"/>
      <c r="H724" s="196"/>
    </row>
    <row r="725" spans="7:8" ht="12.75">
      <c r="G725" s="196"/>
      <c r="H725" s="196"/>
    </row>
    <row r="726" spans="7:8" ht="12.75">
      <c r="G726" s="196"/>
      <c r="H726" s="196"/>
    </row>
    <row r="727" spans="7:8" ht="12.75">
      <c r="G727" s="196"/>
      <c r="H727" s="196"/>
    </row>
    <row r="728" spans="7:8" ht="12.75">
      <c r="G728" s="196"/>
      <c r="H728" s="196"/>
    </row>
    <row r="729" spans="7:8" ht="12.75">
      <c r="G729" s="196"/>
      <c r="H729" s="196"/>
    </row>
    <row r="730" spans="7:8" ht="12.75">
      <c r="G730" s="196"/>
      <c r="H730" s="196"/>
    </row>
    <row r="731" spans="7:8" ht="12.75">
      <c r="G731" s="196"/>
      <c r="H731" s="196"/>
    </row>
    <row r="732" spans="7:8" ht="12.75">
      <c r="G732" s="196"/>
      <c r="H732" s="196"/>
    </row>
    <row r="733" spans="7:8" ht="12.75">
      <c r="G733" s="196"/>
      <c r="H733" s="196"/>
    </row>
    <row r="734" spans="7:8" ht="12.75">
      <c r="G734" s="196"/>
      <c r="H734" s="196"/>
    </row>
    <row r="735" spans="7:8" ht="12.75">
      <c r="G735" s="196"/>
      <c r="H735" s="196"/>
    </row>
    <row r="736" spans="7:8" ht="12.75">
      <c r="G736" s="196"/>
      <c r="H736" s="196"/>
    </row>
    <row r="737" spans="7:8" ht="12.75">
      <c r="G737" s="196"/>
      <c r="H737" s="196"/>
    </row>
    <row r="738" spans="7:8" ht="12.75">
      <c r="G738" s="196"/>
      <c r="H738" s="196"/>
    </row>
    <row r="739" spans="7:8" ht="12.75">
      <c r="G739" s="196"/>
      <c r="H739" s="196"/>
    </row>
    <row r="740" spans="7:8" ht="12.75">
      <c r="G740" s="196"/>
      <c r="H740" s="196"/>
    </row>
    <row r="741" spans="7:8" ht="12.75">
      <c r="G741" s="196"/>
      <c r="H741" s="196"/>
    </row>
    <row r="742" spans="7:8" ht="12.75">
      <c r="G742" s="196"/>
      <c r="H742" s="196"/>
    </row>
    <row r="743" spans="7:8" ht="12.75">
      <c r="G743" s="196"/>
      <c r="H743" s="196"/>
    </row>
    <row r="744" spans="7:8" ht="12.75">
      <c r="G744" s="196"/>
      <c r="H744" s="196"/>
    </row>
    <row r="745" spans="7:8" ht="12.75">
      <c r="G745" s="196"/>
      <c r="H745" s="196"/>
    </row>
    <row r="746" spans="7:8" ht="12.75">
      <c r="G746" s="196"/>
      <c r="H746" s="196"/>
    </row>
    <row r="747" spans="7:8" ht="12.75">
      <c r="G747" s="196"/>
      <c r="H747" s="196"/>
    </row>
    <row r="748" spans="7:8" ht="12.75">
      <c r="G748" s="196"/>
      <c r="H748" s="196"/>
    </row>
    <row r="749" spans="7:8" ht="12.75">
      <c r="G749" s="196"/>
      <c r="H749" s="196"/>
    </row>
    <row r="750" spans="7:8" ht="12.75">
      <c r="G750" s="196"/>
      <c r="H750" s="196"/>
    </row>
    <row r="751" spans="7:8" ht="12.75">
      <c r="G751" s="196"/>
      <c r="H751" s="196"/>
    </row>
    <row r="752" spans="7:8" ht="12.75">
      <c r="G752" s="196"/>
      <c r="H752" s="196"/>
    </row>
    <row r="753" spans="7:8" ht="12.75">
      <c r="G753" s="196"/>
      <c r="H753" s="196"/>
    </row>
    <row r="754" spans="7:8" ht="12.75">
      <c r="G754" s="196"/>
      <c r="H754" s="196"/>
    </row>
    <row r="755" spans="7:8" ht="12.75">
      <c r="G755" s="196"/>
      <c r="H755" s="196"/>
    </row>
    <row r="756" spans="7:8" ht="12.75">
      <c r="G756" s="196"/>
      <c r="H756" s="196"/>
    </row>
    <row r="757" spans="7:8" ht="12.75">
      <c r="G757" s="196"/>
      <c r="H757" s="196"/>
    </row>
    <row r="758" spans="7:8" ht="12.75">
      <c r="G758" s="196"/>
      <c r="H758" s="196"/>
    </row>
    <row r="759" spans="7:8" ht="12.75">
      <c r="G759" s="196"/>
      <c r="H759" s="196"/>
    </row>
    <row r="760" spans="7:8" ht="12.75">
      <c r="G760" s="196"/>
      <c r="H760" s="196"/>
    </row>
    <row r="761" spans="7:8" ht="12.75">
      <c r="G761" s="196"/>
      <c r="H761" s="196"/>
    </row>
    <row r="762" spans="7:8" ht="12.75">
      <c r="G762" s="196"/>
      <c r="H762" s="196"/>
    </row>
    <row r="763" spans="7:8" ht="12.75">
      <c r="G763" s="196"/>
      <c r="H763" s="196"/>
    </row>
    <row r="764" spans="7:8" ht="12.75">
      <c r="G764" s="196"/>
      <c r="H764" s="196"/>
    </row>
    <row r="765" spans="7:8" ht="12.75">
      <c r="G765" s="196"/>
      <c r="H765" s="196"/>
    </row>
    <row r="766" spans="7:8" ht="12.75">
      <c r="G766" s="196"/>
      <c r="H766" s="196"/>
    </row>
    <row r="767" spans="7:8" ht="12.75">
      <c r="G767" s="196"/>
      <c r="H767" s="196"/>
    </row>
    <row r="768" spans="7:8" ht="12.75">
      <c r="G768" s="196"/>
      <c r="H768" s="196"/>
    </row>
    <row r="769" spans="7:8" ht="12.75">
      <c r="G769" s="196"/>
      <c r="H769" s="196"/>
    </row>
    <row r="770" spans="7:8" ht="12.75">
      <c r="G770" s="196"/>
      <c r="H770" s="196"/>
    </row>
    <row r="771" spans="7:8" ht="12.75">
      <c r="G771" s="196"/>
      <c r="H771" s="196"/>
    </row>
    <row r="772" spans="7:8" ht="12.75">
      <c r="G772" s="196"/>
      <c r="H772" s="196"/>
    </row>
    <row r="773" spans="7:8" ht="12.75">
      <c r="G773" s="196"/>
      <c r="H773" s="196"/>
    </row>
    <row r="774" spans="7:8" ht="12.75">
      <c r="G774" s="196"/>
      <c r="H774" s="196"/>
    </row>
    <row r="775" spans="7:8" ht="12.75">
      <c r="G775" s="196"/>
      <c r="H775" s="196"/>
    </row>
    <row r="776" spans="7:8" ht="12.75">
      <c r="G776" s="196"/>
      <c r="H776" s="196"/>
    </row>
    <row r="777" spans="7:8" ht="12.75">
      <c r="G777" s="196"/>
      <c r="H777" s="196"/>
    </row>
    <row r="778" spans="7:8" ht="12.75">
      <c r="G778" s="196"/>
      <c r="H778" s="196"/>
    </row>
    <row r="779" spans="7:8" ht="12.75">
      <c r="G779" s="196"/>
      <c r="H779" s="196"/>
    </row>
    <row r="780" spans="7:8" ht="12.75">
      <c r="G780" s="196"/>
      <c r="H780" s="196"/>
    </row>
    <row r="781" spans="7:8" ht="12.75">
      <c r="G781" s="196"/>
      <c r="H781" s="196"/>
    </row>
    <row r="782" spans="7:8" ht="12.75">
      <c r="G782" s="196"/>
      <c r="H782" s="196"/>
    </row>
    <row r="783" spans="7:8" ht="12.75">
      <c r="G783" s="196"/>
      <c r="H783" s="196"/>
    </row>
    <row r="784" spans="7:8" ht="12.75">
      <c r="G784" s="196"/>
      <c r="H784" s="196"/>
    </row>
    <row r="785" spans="7:8" ht="12.75">
      <c r="G785" s="196"/>
      <c r="H785" s="196"/>
    </row>
    <row r="786" spans="7:8" ht="12.75">
      <c r="G786" s="196"/>
      <c r="H786" s="196"/>
    </row>
    <row r="787" spans="7:8" ht="12.75">
      <c r="G787" s="196"/>
      <c r="H787" s="196"/>
    </row>
    <row r="788" spans="7:8" ht="12.75">
      <c r="G788" s="196"/>
      <c r="H788" s="196"/>
    </row>
    <row r="789" spans="7:8" ht="12.75">
      <c r="G789" s="196"/>
      <c r="H789" s="196"/>
    </row>
    <row r="790" spans="7:8" ht="12.75">
      <c r="G790" s="196"/>
      <c r="H790" s="196"/>
    </row>
    <row r="791" spans="7:8" ht="12.75">
      <c r="G791" s="196"/>
      <c r="H791" s="196"/>
    </row>
    <row r="792" spans="7:8" ht="12.75">
      <c r="G792" s="196"/>
      <c r="H792" s="196"/>
    </row>
    <row r="793" spans="7:8" ht="12.75">
      <c r="G793" s="196"/>
      <c r="H793" s="196"/>
    </row>
    <row r="794" spans="7:8" ht="12.75">
      <c r="G794" s="196"/>
      <c r="H794" s="196"/>
    </row>
    <row r="795" spans="7:8" ht="12.75">
      <c r="G795" s="196"/>
      <c r="H795" s="196"/>
    </row>
    <row r="796" spans="7:8" ht="12.75">
      <c r="G796" s="196"/>
      <c r="H796" s="196"/>
    </row>
    <row r="797" spans="7:8" ht="12.75">
      <c r="G797" s="196"/>
      <c r="H797" s="196"/>
    </row>
    <row r="798" spans="7:8" ht="12.75">
      <c r="G798" s="196"/>
      <c r="H798" s="196"/>
    </row>
    <row r="799" spans="7:8" ht="12.75">
      <c r="G799" s="196"/>
      <c r="H799" s="196"/>
    </row>
    <row r="800" spans="7:8" ht="12.75">
      <c r="G800" s="196"/>
      <c r="H800" s="196"/>
    </row>
    <row r="801" spans="7:8" ht="12.75">
      <c r="G801" s="196"/>
      <c r="H801" s="196"/>
    </row>
    <row r="802" spans="7:8" ht="12.75">
      <c r="G802" s="196"/>
      <c r="H802" s="196"/>
    </row>
    <row r="803" spans="7:8" ht="12.75">
      <c r="G803" s="196"/>
      <c r="H803" s="196"/>
    </row>
    <row r="804" spans="7:8" ht="12.75">
      <c r="G804" s="196"/>
      <c r="H804" s="196"/>
    </row>
    <row r="805" spans="7:8" ht="12.75">
      <c r="G805" s="196"/>
      <c r="H805" s="196"/>
    </row>
    <row r="806" spans="7:8" ht="12.75">
      <c r="G806" s="196"/>
      <c r="H806" s="196"/>
    </row>
    <row r="807" spans="7:8" ht="12.75">
      <c r="G807" s="196"/>
      <c r="H807" s="196"/>
    </row>
    <row r="808" spans="7:8" ht="12.75">
      <c r="G808" s="196"/>
      <c r="H808" s="196"/>
    </row>
    <row r="809" spans="7:8" ht="12.75">
      <c r="G809" s="196"/>
      <c r="H809" s="196"/>
    </row>
    <row r="810" spans="7:8" ht="12.75">
      <c r="G810" s="196"/>
      <c r="H810" s="196"/>
    </row>
    <row r="811" spans="7:8" ht="12.75">
      <c r="G811" s="196"/>
      <c r="H811" s="196"/>
    </row>
    <row r="812" spans="7:8" ht="12.75">
      <c r="G812" s="196"/>
      <c r="H812" s="196"/>
    </row>
    <row r="813" spans="7:8" ht="12.75">
      <c r="G813" s="196"/>
      <c r="H813" s="196"/>
    </row>
    <row r="814" spans="7:8" ht="12.75">
      <c r="G814" s="196"/>
      <c r="H814" s="196"/>
    </row>
    <row r="815" spans="7:8" ht="12.75">
      <c r="G815" s="196"/>
      <c r="H815" s="196"/>
    </row>
    <row r="816" spans="7:8" ht="12.75">
      <c r="G816" s="196"/>
      <c r="H816" s="196"/>
    </row>
    <row r="817" spans="7:8" ht="12.75">
      <c r="G817" s="196"/>
      <c r="H817" s="196"/>
    </row>
    <row r="818" spans="7:8" ht="12.75">
      <c r="G818" s="196"/>
      <c r="H818" s="196"/>
    </row>
    <row r="819" spans="7:8" ht="12.75">
      <c r="G819" s="196"/>
      <c r="H819" s="196"/>
    </row>
    <row r="820" spans="7:8" ht="12.75">
      <c r="G820" s="196"/>
      <c r="H820" s="196"/>
    </row>
    <row r="821" spans="7:8" ht="12.75">
      <c r="G821" s="196"/>
      <c r="H821" s="196"/>
    </row>
    <row r="822" spans="7:8" ht="12.75">
      <c r="G822" s="196"/>
      <c r="H822" s="196"/>
    </row>
    <row r="823" spans="7:8" ht="12.75">
      <c r="G823" s="196"/>
      <c r="H823" s="196"/>
    </row>
    <row r="824" spans="7:8" ht="12.75">
      <c r="G824" s="196"/>
      <c r="H824" s="196"/>
    </row>
    <row r="825" spans="7:8" ht="12.75">
      <c r="G825" s="196"/>
      <c r="H825" s="196"/>
    </row>
    <row r="826" spans="7:8" ht="12.75">
      <c r="G826" s="196"/>
      <c r="H826" s="196"/>
    </row>
    <row r="827" spans="7:8" ht="12.75">
      <c r="G827" s="196"/>
      <c r="H827" s="196"/>
    </row>
    <row r="828" spans="7:8" ht="12.75">
      <c r="G828" s="196"/>
      <c r="H828" s="196"/>
    </row>
    <row r="829" spans="7:8" ht="12.75">
      <c r="G829" s="196"/>
      <c r="H829" s="196"/>
    </row>
    <row r="830" spans="7:8" ht="12.75">
      <c r="G830" s="196"/>
      <c r="H830" s="196"/>
    </row>
    <row r="831" spans="7:8" ht="12.75">
      <c r="G831" s="196"/>
      <c r="H831" s="196"/>
    </row>
    <row r="832" spans="7:8" ht="12.75">
      <c r="G832" s="196"/>
      <c r="H832" s="196"/>
    </row>
    <row r="833" spans="7:8" ht="12.75">
      <c r="G833" s="196"/>
      <c r="H833" s="196"/>
    </row>
    <row r="834" spans="7:8" ht="12.75">
      <c r="G834" s="196"/>
      <c r="H834" s="196"/>
    </row>
    <row r="835" spans="7:8" ht="12.75">
      <c r="G835" s="196"/>
      <c r="H835" s="196"/>
    </row>
    <row r="836" spans="7:8" ht="12.75">
      <c r="G836" s="196"/>
      <c r="H836" s="196"/>
    </row>
    <row r="837" spans="7:8" ht="12.75">
      <c r="G837" s="196"/>
      <c r="H837" s="196"/>
    </row>
    <row r="838" spans="7:8" ht="12.75">
      <c r="G838" s="196"/>
      <c r="H838" s="196"/>
    </row>
    <row r="839" spans="7:8" ht="12.75">
      <c r="G839" s="196"/>
      <c r="H839" s="196"/>
    </row>
    <row r="840" spans="7:8" ht="12.75">
      <c r="G840" s="196"/>
      <c r="H840" s="196"/>
    </row>
    <row r="841" spans="7:8" ht="12.75">
      <c r="G841" s="196"/>
      <c r="H841" s="196"/>
    </row>
    <row r="842" spans="7:8" ht="12.75">
      <c r="G842" s="196"/>
      <c r="H842" s="196"/>
    </row>
    <row r="843" spans="7:8" ht="12.75">
      <c r="G843" s="196"/>
      <c r="H843" s="196"/>
    </row>
    <row r="844" spans="7:8" ht="12.75">
      <c r="G844" s="196"/>
      <c r="H844" s="196"/>
    </row>
    <row r="845" spans="7:8" ht="12.75">
      <c r="G845" s="196"/>
      <c r="H845" s="196"/>
    </row>
    <row r="846" spans="7:8" ht="12.75">
      <c r="G846" s="196"/>
      <c r="H846" s="196"/>
    </row>
    <row r="847" spans="7:8" ht="12.75">
      <c r="G847" s="196"/>
      <c r="H847" s="196"/>
    </row>
    <row r="848" spans="7:8" ht="12.75">
      <c r="G848" s="196"/>
      <c r="H848" s="196"/>
    </row>
    <row r="849" spans="7:8" ht="12.75">
      <c r="G849" s="196"/>
      <c r="H849" s="196"/>
    </row>
    <row r="850" spans="7:8" ht="12.75">
      <c r="G850" s="196"/>
      <c r="H850" s="196"/>
    </row>
    <row r="851" spans="7:8" ht="12.75">
      <c r="G851" s="196"/>
      <c r="H851" s="196"/>
    </row>
    <row r="852" spans="7:8" ht="12.75">
      <c r="G852" s="196"/>
      <c r="H852" s="196"/>
    </row>
    <row r="853" spans="7:8" ht="12.75">
      <c r="G853" s="196"/>
      <c r="H853" s="196"/>
    </row>
    <row r="854" spans="7:8" ht="12.75">
      <c r="G854" s="196"/>
      <c r="H854" s="196"/>
    </row>
    <row r="855" spans="7:8" ht="12.75">
      <c r="G855" s="196"/>
      <c r="H855" s="196"/>
    </row>
    <row r="856" spans="7:8" ht="12.75">
      <c r="G856" s="196"/>
      <c r="H856" s="196"/>
    </row>
    <row r="857" spans="7:8" ht="12.75">
      <c r="G857" s="196"/>
      <c r="H857" s="196"/>
    </row>
    <row r="858" spans="7:8" ht="12.75">
      <c r="G858" s="196"/>
      <c r="H858" s="196"/>
    </row>
    <row r="859" spans="7:8" ht="12.75">
      <c r="G859" s="196"/>
      <c r="H859" s="196"/>
    </row>
    <row r="860" spans="7:8" ht="12.75">
      <c r="G860" s="196"/>
      <c r="H860" s="196"/>
    </row>
    <row r="861" spans="7:8" ht="12.75">
      <c r="G861" s="196"/>
      <c r="H861" s="196"/>
    </row>
    <row r="862" spans="7:8" ht="12.75">
      <c r="G862" s="196"/>
      <c r="H862" s="196"/>
    </row>
    <row r="863" spans="7:8" ht="12.75">
      <c r="G863" s="196"/>
      <c r="H863" s="196"/>
    </row>
    <row r="864" spans="7:8" ht="12.75">
      <c r="G864" s="196"/>
      <c r="H864" s="196"/>
    </row>
    <row r="865" spans="7:8" ht="12.75">
      <c r="G865" s="196"/>
      <c r="H865" s="196"/>
    </row>
    <row r="866" spans="7:8" ht="12.75">
      <c r="G866" s="196"/>
      <c r="H866" s="196"/>
    </row>
    <row r="867" spans="7:8" ht="12.75">
      <c r="G867" s="196"/>
      <c r="H867" s="196"/>
    </row>
    <row r="868" spans="7:8" ht="12.75">
      <c r="G868" s="196"/>
      <c r="H868" s="196"/>
    </row>
    <row r="869" spans="7:8" ht="12.75">
      <c r="G869" s="196"/>
      <c r="H869" s="196"/>
    </row>
    <row r="870" spans="7:8" ht="12.75">
      <c r="G870" s="196"/>
      <c r="H870" s="196"/>
    </row>
    <row r="871" spans="7:8" ht="12.75">
      <c r="G871" s="196"/>
      <c r="H871" s="196"/>
    </row>
    <row r="872" spans="7:8" ht="12.75">
      <c r="G872" s="196"/>
      <c r="H872" s="196"/>
    </row>
    <row r="873" spans="7:8" ht="12.75">
      <c r="G873" s="196"/>
      <c r="H873" s="196"/>
    </row>
    <row r="874" spans="7:8" ht="12.75">
      <c r="G874" s="196"/>
      <c r="H874" s="196"/>
    </row>
    <row r="875" spans="7:8" ht="12.75">
      <c r="G875" s="196"/>
      <c r="H875" s="196"/>
    </row>
    <row r="876" spans="7:8" ht="12.75">
      <c r="G876" s="196"/>
      <c r="H876" s="196"/>
    </row>
    <row r="877" spans="7:8" ht="12.75">
      <c r="G877" s="196"/>
      <c r="H877" s="196"/>
    </row>
    <row r="878" spans="7:8" ht="12.75">
      <c r="G878" s="196"/>
      <c r="H878" s="196"/>
    </row>
    <row r="879" spans="7:8" ht="12.75">
      <c r="G879" s="196"/>
      <c r="H879" s="196"/>
    </row>
    <row r="880" spans="7:8" ht="12.75">
      <c r="G880" s="196"/>
      <c r="H880" s="196"/>
    </row>
    <row r="881" spans="7:8" ht="12.75">
      <c r="G881" s="196"/>
      <c r="H881" s="196"/>
    </row>
    <row r="882" spans="7:8" ht="12.75">
      <c r="G882" s="196"/>
      <c r="H882" s="196"/>
    </row>
    <row r="883" spans="7:8" ht="12.75">
      <c r="G883" s="196"/>
      <c r="H883" s="196"/>
    </row>
    <row r="884" spans="7:8" ht="12.75">
      <c r="G884" s="196"/>
      <c r="H884" s="196"/>
    </row>
    <row r="885" spans="7:8" ht="12.75">
      <c r="G885" s="196"/>
      <c r="H885" s="196"/>
    </row>
    <row r="886" spans="7:8" ht="12.75">
      <c r="G886" s="196"/>
      <c r="H886" s="196"/>
    </row>
    <row r="887" spans="7:8" ht="12.75">
      <c r="G887" s="196"/>
      <c r="H887" s="196"/>
    </row>
    <row r="888" spans="7:8" ht="12.75">
      <c r="G888" s="196"/>
      <c r="H888" s="196"/>
    </row>
    <row r="889" spans="7:8" ht="12.75">
      <c r="G889" s="196"/>
      <c r="H889" s="196"/>
    </row>
    <row r="890" spans="7:8" ht="12.75">
      <c r="G890" s="196"/>
      <c r="H890" s="196"/>
    </row>
    <row r="891" spans="7:8" ht="12.75">
      <c r="G891" s="196"/>
      <c r="H891" s="196"/>
    </row>
    <row r="892" spans="7:8" ht="12.75">
      <c r="G892" s="196"/>
      <c r="H892" s="196"/>
    </row>
    <row r="893" spans="7:8" ht="12.75">
      <c r="G893" s="196"/>
      <c r="H893" s="196"/>
    </row>
    <row r="894" spans="7:8" ht="12.75">
      <c r="G894" s="196"/>
      <c r="H894" s="196"/>
    </row>
    <row r="895" spans="7:8" ht="12.75">
      <c r="G895" s="196"/>
      <c r="H895" s="196"/>
    </row>
    <row r="896" spans="7:8" ht="12.75">
      <c r="G896" s="196"/>
      <c r="H896" s="196"/>
    </row>
    <row r="897" spans="7:8" ht="12.75">
      <c r="G897" s="196"/>
      <c r="H897" s="196"/>
    </row>
    <row r="898" spans="7:8" ht="12.75">
      <c r="G898" s="196"/>
      <c r="H898" s="196"/>
    </row>
    <row r="899" spans="7:8" ht="12.75">
      <c r="G899" s="196"/>
      <c r="H899" s="196"/>
    </row>
    <row r="900" spans="7:8" ht="12.75">
      <c r="G900" s="196"/>
      <c r="H900" s="196"/>
    </row>
    <row r="901" spans="7:8" ht="12.75">
      <c r="G901" s="196"/>
      <c r="H901" s="196"/>
    </row>
    <row r="902" spans="7:8" ht="12.75">
      <c r="G902" s="196"/>
      <c r="H902" s="196"/>
    </row>
    <row r="903" spans="7:8" ht="12.75">
      <c r="G903" s="196"/>
      <c r="H903" s="196"/>
    </row>
    <row r="904" spans="7:8" ht="12.75">
      <c r="G904" s="196"/>
      <c r="H904" s="196"/>
    </row>
    <row r="905" spans="7:8" ht="12.75">
      <c r="G905" s="196"/>
      <c r="H905" s="196"/>
    </row>
    <row r="906" spans="7:8" ht="12.75">
      <c r="G906" s="196"/>
      <c r="H906" s="196"/>
    </row>
    <row r="907" spans="7:8" ht="12.75">
      <c r="G907" s="196"/>
      <c r="H907" s="196"/>
    </row>
    <row r="908" spans="7:8" ht="12.75">
      <c r="G908" s="196"/>
      <c r="H908" s="196"/>
    </row>
    <row r="909" spans="7:8" ht="12.75">
      <c r="G909" s="196"/>
      <c r="H909" s="196"/>
    </row>
    <row r="910" spans="7:8" ht="12.75">
      <c r="G910" s="196"/>
      <c r="H910" s="196"/>
    </row>
    <row r="911" spans="7:8" ht="12.75">
      <c r="G911" s="196"/>
      <c r="H911" s="196"/>
    </row>
    <row r="912" spans="7:8" ht="12.75">
      <c r="G912" s="196"/>
      <c r="H912" s="196"/>
    </row>
    <row r="913" spans="7:8" ht="12.75">
      <c r="G913" s="196"/>
      <c r="H913" s="196"/>
    </row>
    <row r="914" spans="7:8" ht="12.75">
      <c r="G914" s="196"/>
      <c r="H914" s="196"/>
    </row>
    <row r="915" spans="7:8" ht="12.75">
      <c r="G915" s="196"/>
      <c r="H915" s="196"/>
    </row>
    <row r="916" spans="7:8" ht="12.75">
      <c r="G916" s="196"/>
      <c r="H916" s="196"/>
    </row>
    <row r="917" spans="7:8" ht="12.75">
      <c r="G917" s="196"/>
      <c r="H917" s="196"/>
    </row>
    <row r="918" spans="7:8" ht="12.75">
      <c r="G918" s="196"/>
      <c r="H918" s="196"/>
    </row>
    <row r="919" spans="7:8" ht="12.75">
      <c r="G919" s="196"/>
      <c r="H919" s="196"/>
    </row>
    <row r="920" spans="7:8" ht="12.75">
      <c r="G920" s="196"/>
      <c r="H920" s="196"/>
    </row>
    <row r="921" spans="7:8" ht="12.75">
      <c r="G921" s="196"/>
      <c r="H921" s="196"/>
    </row>
    <row r="922" spans="7:8" ht="12.75">
      <c r="G922" s="196"/>
      <c r="H922" s="196"/>
    </row>
    <row r="923" spans="7:8" ht="12.75">
      <c r="G923" s="196"/>
      <c r="H923" s="196"/>
    </row>
    <row r="924" spans="7:8" ht="12.75">
      <c r="G924" s="196"/>
      <c r="H924" s="196"/>
    </row>
    <row r="925" spans="7:8" ht="12.75">
      <c r="G925" s="196"/>
      <c r="H925" s="196"/>
    </row>
    <row r="926" spans="7:8" ht="12.75">
      <c r="G926" s="196"/>
      <c r="H926" s="196"/>
    </row>
    <row r="927" spans="7:8" ht="12.75">
      <c r="G927" s="196"/>
      <c r="H927" s="196"/>
    </row>
    <row r="928" spans="7:8" ht="12.75">
      <c r="G928" s="196"/>
      <c r="H928" s="196"/>
    </row>
    <row r="929" spans="7:8" ht="12.75">
      <c r="G929" s="196"/>
      <c r="H929" s="196"/>
    </row>
    <row r="930" spans="7:8" ht="12.75">
      <c r="G930" s="196"/>
      <c r="H930" s="196"/>
    </row>
    <row r="931" spans="7:8" ht="12.75">
      <c r="G931" s="196"/>
      <c r="H931" s="196"/>
    </row>
    <row r="932" spans="7:8" ht="12.75">
      <c r="G932" s="196"/>
      <c r="H932" s="196"/>
    </row>
    <row r="933" spans="7:8" ht="12.75">
      <c r="G933" s="196"/>
      <c r="H933" s="196"/>
    </row>
    <row r="934" spans="7:8" ht="12.75">
      <c r="G934" s="196"/>
      <c r="H934" s="196"/>
    </row>
    <row r="935" spans="7:8" ht="12.75">
      <c r="G935" s="196"/>
      <c r="H935" s="196"/>
    </row>
    <row r="936" spans="7:8" ht="12.75">
      <c r="G936" s="196"/>
      <c r="H936" s="196"/>
    </row>
    <row r="937" spans="7:8" ht="12.75">
      <c r="G937" s="196"/>
      <c r="H937" s="196"/>
    </row>
    <row r="938" spans="7:8" ht="12.75">
      <c r="G938" s="196"/>
      <c r="H938" s="196"/>
    </row>
    <row r="939" spans="7:8" ht="12.75">
      <c r="G939" s="196"/>
      <c r="H939" s="196"/>
    </row>
    <row r="940" spans="7:8" ht="12.75">
      <c r="G940" s="196"/>
      <c r="H940" s="196"/>
    </row>
    <row r="941" spans="7:8" ht="12.75">
      <c r="G941" s="196"/>
      <c r="H941" s="196"/>
    </row>
    <row r="942" spans="7:8" ht="12.75">
      <c r="G942" s="196"/>
      <c r="H942" s="196"/>
    </row>
    <row r="943" spans="7:8" ht="12.75">
      <c r="G943" s="196"/>
      <c r="H943" s="196"/>
    </row>
    <row r="944" spans="7:8" ht="12.75">
      <c r="G944" s="196"/>
      <c r="H944" s="196"/>
    </row>
    <row r="945" spans="7:8" ht="12.75">
      <c r="G945" s="196"/>
      <c r="H945" s="196"/>
    </row>
    <row r="946" spans="7:8" ht="12.75">
      <c r="G946" s="196"/>
      <c r="H946" s="196"/>
    </row>
    <row r="947" spans="7:8" ht="12.75">
      <c r="G947" s="196"/>
      <c r="H947" s="196"/>
    </row>
    <row r="948" spans="7:8" ht="12.75">
      <c r="G948" s="196"/>
      <c r="H948" s="196"/>
    </row>
    <row r="949" spans="7:8" ht="12.75">
      <c r="G949" s="196"/>
      <c r="H949" s="196"/>
    </row>
    <row r="950" spans="7:8" ht="12.75">
      <c r="G950" s="196"/>
      <c r="H950" s="196"/>
    </row>
    <row r="951" spans="7:8" ht="12.75">
      <c r="G951" s="196"/>
      <c r="H951" s="196"/>
    </row>
    <row r="952" spans="7:8" ht="12.75">
      <c r="G952" s="196"/>
      <c r="H952" s="196"/>
    </row>
    <row r="953" spans="7:8" ht="12.75">
      <c r="G953" s="196"/>
      <c r="H953" s="196"/>
    </row>
    <row r="954" spans="7:8" ht="12.75">
      <c r="G954" s="196"/>
      <c r="H954" s="196"/>
    </row>
    <row r="955" spans="7:8" ht="12.75">
      <c r="G955" s="196"/>
      <c r="H955" s="196"/>
    </row>
    <row r="956" spans="7:8" ht="12.75">
      <c r="G956" s="196"/>
      <c r="H956" s="196"/>
    </row>
    <row r="957" spans="7:8" ht="12.75">
      <c r="G957" s="196"/>
      <c r="H957" s="196"/>
    </row>
    <row r="958" spans="7:8" ht="12.75">
      <c r="G958" s="196"/>
      <c r="H958" s="196"/>
    </row>
    <row r="959" spans="7:8" ht="12.75">
      <c r="G959" s="196"/>
      <c r="H959" s="196"/>
    </row>
    <row r="960" spans="7:8" ht="12.75">
      <c r="G960" s="196"/>
      <c r="H960" s="196"/>
    </row>
    <row r="961" spans="7:8" ht="12.75">
      <c r="G961" s="196"/>
      <c r="H961" s="196"/>
    </row>
    <row r="962" spans="7:8" ht="12.75">
      <c r="G962" s="196"/>
      <c r="H962" s="196"/>
    </row>
    <row r="963" spans="7:8" ht="12.75">
      <c r="G963" s="196"/>
      <c r="H963" s="196"/>
    </row>
    <row r="964" spans="7:8" ht="12.75">
      <c r="G964" s="196"/>
      <c r="H964" s="196"/>
    </row>
    <row r="965" spans="7:8" ht="12.75">
      <c r="G965" s="196"/>
      <c r="H965" s="196"/>
    </row>
    <row r="966" spans="7:8" ht="12.75">
      <c r="G966" s="196"/>
      <c r="H966" s="196"/>
    </row>
    <row r="967" spans="7:8" ht="12.75">
      <c r="G967" s="196"/>
      <c r="H967" s="196"/>
    </row>
    <row r="968" spans="7:8" ht="12.75">
      <c r="G968" s="196"/>
      <c r="H968" s="196"/>
    </row>
    <row r="969" spans="7:8" ht="12.75">
      <c r="G969" s="196"/>
      <c r="H969" s="196"/>
    </row>
    <row r="970" spans="7:8" ht="12.75">
      <c r="G970" s="196"/>
      <c r="H970" s="196"/>
    </row>
    <row r="971" spans="7:8" ht="12.75">
      <c r="G971" s="196"/>
      <c r="H971" s="196"/>
    </row>
    <row r="972" spans="7:8" ht="12.75">
      <c r="G972" s="196"/>
      <c r="H972" s="196"/>
    </row>
    <row r="973" spans="7:8" ht="12.75">
      <c r="G973" s="196"/>
      <c r="H973" s="196"/>
    </row>
    <row r="974" spans="7:8" ht="12.75">
      <c r="G974" s="196"/>
      <c r="H974" s="196"/>
    </row>
    <row r="975" spans="7:8" ht="12.75">
      <c r="G975" s="196"/>
      <c r="H975" s="196"/>
    </row>
    <row r="976" spans="7:8" ht="12.75">
      <c r="G976" s="196"/>
      <c r="H976" s="196"/>
    </row>
    <row r="977" spans="7:8" ht="12.75">
      <c r="G977" s="196"/>
      <c r="H977" s="196"/>
    </row>
    <row r="978" spans="7:8" ht="12.75">
      <c r="G978" s="196"/>
      <c r="H978" s="196"/>
    </row>
    <row r="979" spans="7:8" ht="12.75">
      <c r="G979" s="196"/>
      <c r="H979" s="196"/>
    </row>
    <row r="980" spans="7:8" ht="12.75">
      <c r="G980" s="196"/>
      <c r="H980" s="196"/>
    </row>
    <row r="981" spans="7:8" ht="12.75">
      <c r="G981" s="196"/>
      <c r="H981" s="196"/>
    </row>
    <row r="982" spans="7:8" ht="12.75">
      <c r="G982" s="196"/>
      <c r="H982" s="196"/>
    </row>
    <row r="983" spans="7:8" ht="12.75">
      <c r="G983" s="196"/>
      <c r="H983" s="196"/>
    </row>
    <row r="984" spans="7:8" ht="12.75">
      <c r="G984" s="196"/>
      <c r="H984" s="196"/>
    </row>
    <row r="985" spans="7:8" ht="12.75">
      <c r="G985" s="196"/>
      <c r="H985" s="196"/>
    </row>
    <row r="986" spans="7:8" ht="12.75">
      <c r="G986" s="196"/>
      <c r="H986" s="196"/>
    </row>
    <row r="987" spans="7:8" ht="12.75">
      <c r="G987" s="196"/>
      <c r="H987" s="196"/>
    </row>
    <row r="988" spans="7:8" ht="12.75">
      <c r="G988" s="196"/>
      <c r="H988" s="196"/>
    </row>
    <row r="989" spans="7:8" ht="12.75">
      <c r="G989" s="196"/>
      <c r="H989" s="196"/>
    </row>
    <row r="990" spans="7:8" ht="12.75">
      <c r="G990" s="196"/>
      <c r="H990" s="196"/>
    </row>
    <row r="991" spans="7:8" ht="12.75">
      <c r="G991" s="196"/>
      <c r="H991" s="196"/>
    </row>
    <row r="992" spans="7:8" ht="12.75">
      <c r="G992" s="196"/>
      <c r="H992" s="196"/>
    </row>
    <row r="993" spans="7:8" ht="12.75">
      <c r="G993" s="196"/>
      <c r="H993" s="196"/>
    </row>
    <row r="994" spans="7:8" ht="12.75">
      <c r="G994" s="196"/>
      <c r="H994" s="196"/>
    </row>
    <row r="995" spans="7:8" ht="12.75">
      <c r="G995" s="196"/>
      <c r="H995" s="196"/>
    </row>
    <row r="996" spans="7:8" ht="12.75">
      <c r="G996" s="196"/>
      <c r="H996" s="196"/>
    </row>
    <row r="997" spans="7:8" ht="12.75">
      <c r="G997" s="196"/>
      <c r="H997" s="196"/>
    </row>
    <row r="998" spans="7:8" ht="12.75">
      <c r="G998" s="196"/>
      <c r="H998" s="196"/>
    </row>
    <row r="999" spans="7:8" ht="12.75">
      <c r="G999" s="196"/>
      <c r="H999" s="196"/>
    </row>
    <row r="1000" spans="7:8" ht="12.75">
      <c r="G1000" s="196"/>
      <c r="H1000" s="196"/>
    </row>
    <row r="1001" spans="7:8" ht="12.75">
      <c r="G1001" s="196"/>
      <c r="H1001" s="196"/>
    </row>
    <row r="1002" spans="7:8" ht="12.75">
      <c r="G1002" s="196"/>
      <c r="H1002" s="196"/>
    </row>
    <row r="1003" spans="7:8" ht="12.75">
      <c r="G1003" s="196"/>
      <c r="H1003" s="196"/>
    </row>
    <row r="1004" spans="7:8" ht="12.75">
      <c r="G1004" s="196"/>
      <c r="H1004" s="196"/>
    </row>
    <row r="1005" spans="7:8" ht="12.75">
      <c r="G1005" s="196"/>
      <c r="H1005" s="196"/>
    </row>
    <row r="1006" spans="7:8" ht="12.75">
      <c r="G1006" s="196"/>
      <c r="H1006" s="196"/>
    </row>
    <row r="1007" spans="7:8" ht="12.75">
      <c r="G1007" s="196"/>
      <c r="H1007" s="196"/>
    </row>
    <row r="1008" spans="7:8" ht="12.75">
      <c r="G1008" s="196"/>
      <c r="H1008" s="196"/>
    </row>
    <row r="1009" spans="7:8" ht="12.75">
      <c r="G1009" s="196"/>
      <c r="H1009" s="196"/>
    </row>
    <row r="1010" spans="7:8" ht="12.75">
      <c r="G1010" s="196"/>
      <c r="H1010" s="196"/>
    </row>
    <row r="1011" spans="7:8" ht="12.75">
      <c r="G1011" s="196"/>
      <c r="H1011" s="196"/>
    </row>
    <row r="1012" spans="7:8" ht="12.75">
      <c r="G1012" s="196"/>
      <c r="H1012" s="196"/>
    </row>
    <row r="1013" spans="7:8" ht="12.75">
      <c r="G1013" s="196"/>
      <c r="H1013" s="196"/>
    </row>
    <row r="1014" spans="7:8" ht="12.75">
      <c r="G1014" s="196"/>
      <c r="H1014" s="196"/>
    </row>
    <row r="1015" spans="7:8" ht="12.75">
      <c r="G1015" s="196"/>
      <c r="H1015" s="196"/>
    </row>
    <row r="1016" spans="7:8" ht="12.75">
      <c r="G1016" s="196"/>
      <c r="H1016" s="196"/>
    </row>
    <row r="1017" spans="7:8" ht="12.75">
      <c r="G1017" s="196"/>
      <c r="H1017" s="196"/>
    </row>
    <row r="1018" spans="7:8" ht="12.75">
      <c r="G1018" s="196"/>
      <c r="H1018" s="196"/>
    </row>
    <row r="1019" spans="7:8" ht="12.75">
      <c r="G1019" s="196"/>
      <c r="H1019" s="196"/>
    </row>
    <row r="1020" spans="7:8" ht="12.75">
      <c r="G1020" s="196"/>
      <c r="H1020" s="196"/>
    </row>
    <row r="1021" spans="7:8" ht="12.75">
      <c r="G1021" s="196"/>
      <c r="H1021" s="196"/>
    </row>
    <row r="1022" spans="7:8" ht="12.75">
      <c r="G1022" s="196"/>
      <c r="H1022" s="196"/>
    </row>
    <row r="1023" spans="7:8" ht="12.75">
      <c r="G1023" s="196"/>
      <c r="H1023" s="196"/>
    </row>
    <row r="1024" spans="7:8" ht="12.75">
      <c r="G1024" s="196"/>
      <c r="H1024" s="196"/>
    </row>
    <row r="1025" spans="7:8" ht="12.75">
      <c r="G1025" s="196"/>
      <c r="H1025" s="196"/>
    </row>
    <row r="1026" spans="7:8" ht="12.75">
      <c r="G1026" s="196"/>
      <c r="H1026" s="196"/>
    </row>
    <row r="1027" spans="7:8" ht="12.75">
      <c r="G1027" s="196"/>
      <c r="H1027" s="196"/>
    </row>
    <row r="1028" spans="7:8" ht="12.75">
      <c r="G1028" s="196"/>
      <c r="H1028" s="196"/>
    </row>
    <row r="1029" spans="7:8" ht="12.75">
      <c r="G1029" s="196"/>
      <c r="H1029" s="196"/>
    </row>
    <row r="1030" spans="7:8" ht="12.75">
      <c r="G1030" s="196"/>
      <c r="H1030" s="196"/>
    </row>
    <row r="1031" spans="7:8" ht="12.75">
      <c r="G1031" s="196"/>
      <c r="H1031" s="196"/>
    </row>
    <row r="1032" spans="7:8" ht="12.75">
      <c r="G1032" s="196"/>
      <c r="H1032" s="196"/>
    </row>
    <row r="1033" spans="7:8" ht="12.75">
      <c r="G1033" s="196"/>
      <c r="H1033" s="196"/>
    </row>
    <row r="1034" spans="7:8" ht="12.75">
      <c r="G1034" s="196"/>
      <c r="H1034" s="196"/>
    </row>
    <row r="1035" spans="7:8" ht="12.75">
      <c r="G1035" s="196"/>
      <c r="H1035" s="196"/>
    </row>
    <row r="1036" spans="7:8" ht="12.75">
      <c r="G1036" s="196"/>
      <c r="H1036" s="196"/>
    </row>
    <row r="1037" spans="7:8" ht="12.75">
      <c r="G1037" s="196"/>
      <c r="H1037" s="196"/>
    </row>
    <row r="1038" spans="7:8" ht="12.75">
      <c r="G1038" s="196"/>
      <c r="H1038" s="196"/>
    </row>
    <row r="1039" spans="7:8" ht="12.75">
      <c r="G1039" s="196"/>
      <c r="H1039" s="196"/>
    </row>
    <row r="1040" spans="7:8" ht="12.75">
      <c r="G1040" s="196"/>
      <c r="H1040" s="196"/>
    </row>
    <row r="1041" spans="7:8" ht="12.75">
      <c r="G1041" s="196"/>
      <c r="H1041" s="196"/>
    </row>
    <row r="1042" spans="7:8" ht="12.75">
      <c r="G1042" s="196"/>
      <c r="H1042" s="196"/>
    </row>
    <row r="1043" spans="7:8" ht="12.75">
      <c r="G1043" s="196"/>
      <c r="H1043" s="196"/>
    </row>
    <row r="1044" spans="7:8" ht="12.75">
      <c r="G1044" s="196"/>
      <c r="H1044" s="196"/>
    </row>
    <row r="1045" spans="7:8" ht="12.75">
      <c r="G1045" s="196"/>
      <c r="H1045" s="196"/>
    </row>
    <row r="1046" spans="7:8" ht="12.75">
      <c r="G1046" s="196"/>
      <c r="H1046" s="196"/>
    </row>
    <row r="1047" spans="7:8" ht="12.75">
      <c r="G1047" s="196"/>
      <c r="H1047" s="196"/>
    </row>
    <row r="1048" spans="7:8" ht="12.75">
      <c r="G1048" s="196"/>
      <c r="H1048" s="196"/>
    </row>
    <row r="1049" spans="7:8" ht="12.75">
      <c r="G1049" s="196"/>
      <c r="H1049" s="196"/>
    </row>
    <row r="1050" spans="7:8" ht="12.75">
      <c r="G1050" s="196"/>
      <c r="H1050" s="196"/>
    </row>
    <row r="1051" spans="7:8" ht="12.75">
      <c r="G1051" s="196"/>
      <c r="H1051" s="196"/>
    </row>
    <row r="1052" spans="7:8" ht="12.75">
      <c r="G1052" s="196"/>
      <c r="H1052" s="196"/>
    </row>
    <row r="1053" spans="7:8" ht="12.75">
      <c r="G1053" s="196"/>
      <c r="H1053" s="196"/>
    </row>
    <row r="1054" spans="7:8" ht="12.75">
      <c r="G1054" s="196"/>
      <c r="H1054" s="196"/>
    </row>
    <row r="1055" spans="7:8" ht="12.75">
      <c r="G1055" s="196"/>
      <c r="H1055" s="196"/>
    </row>
    <row r="1056" spans="7:8" ht="12.75">
      <c r="G1056" s="196"/>
      <c r="H1056" s="196"/>
    </row>
    <row r="1057" spans="7:8" ht="12.75">
      <c r="G1057" s="196"/>
      <c r="H1057" s="196"/>
    </row>
    <row r="1058" spans="7:8" ht="12.75">
      <c r="G1058" s="196"/>
      <c r="H1058" s="196"/>
    </row>
    <row r="1059" spans="7:8" ht="12.75">
      <c r="G1059" s="196"/>
      <c r="H1059" s="196"/>
    </row>
    <row r="1060" spans="7:8" ht="12.75">
      <c r="G1060" s="196"/>
      <c r="H1060" s="196"/>
    </row>
    <row r="1061" spans="7:8" ht="12.75">
      <c r="G1061" s="196"/>
      <c r="H1061" s="196"/>
    </row>
    <row r="1062" spans="7:8" ht="12.75">
      <c r="G1062" s="196"/>
      <c r="H1062" s="196"/>
    </row>
    <row r="1063" spans="7:8" ht="12.75">
      <c r="G1063" s="196"/>
      <c r="H1063" s="196"/>
    </row>
    <row r="1064" spans="7:8" ht="12.75">
      <c r="G1064" s="196"/>
      <c r="H1064" s="196"/>
    </row>
    <row r="1065" spans="7:8" ht="12.75">
      <c r="G1065" s="196"/>
      <c r="H1065" s="196"/>
    </row>
    <row r="1066" spans="7:8" ht="12.75">
      <c r="G1066" s="196"/>
      <c r="H1066" s="196"/>
    </row>
    <row r="1067" spans="7:8" ht="12.75">
      <c r="G1067" s="196"/>
      <c r="H1067" s="196"/>
    </row>
    <row r="1068" spans="7:8" ht="12.75">
      <c r="G1068" s="196"/>
      <c r="H1068" s="196"/>
    </row>
    <row r="1069" spans="7:8" ht="12.75">
      <c r="G1069" s="196"/>
      <c r="H1069" s="196"/>
    </row>
    <row r="1070" spans="7:8" ht="12.75">
      <c r="G1070" s="196"/>
      <c r="H1070" s="196"/>
    </row>
    <row r="1071" spans="7:8" ht="12.75">
      <c r="G1071" s="196"/>
      <c r="H1071" s="196"/>
    </row>
    <row r="1072" spans="7:8" ht="12.75">
      <c r="G1072" s="196"/>
      <c r="H1072" s="196"/>
    </row>
    <row r="1073" spans="7:8" ht="12.75">
      <c r="G1073" s="196"/>
      <c r="H1073" s="196"/>
    </row>
    <row r="1074" spans="7:8" ht="12.75">
      <c r="G1074" s="196"/>
      <c r="H1074" s="196"/>
    </row>
    <row r="1075" spans="7:8" ht="12.75">
      <c r="G1075" s="196"/>
      <c r="H1075" s="196"/>
    </row>
    <row r="1076" spans="7:8" ht="12.75">
      <c r="G1076" s="196"/>
      <c r="H1076" s="196"/>
    </row>
    <row r="1077" spans="7:8" ht="12.75">
      <c r="G1077" s="196"/>
      <c r="H1077" s="196"/>
    </row>
    <row r="1078" spans="7:8" ht="12.75">
      <c r="G1078" s="196"/>
      <c r="H1078" s="196"/>
    </row>
    <row r="1079" spans="7:8" ht="12.75">
      <c r="G1079" s="196"/>
      <c r="H1079" s="196"/>
    </row>
    <row r="1080" spans="7:8" ht="12.75">
      <c r="G1080" s="196"/>
      <c r="H1080" s="196"/>
    </row>
    <row r="1081" spans="7:8" ht="12.75">
      <c r="G1081" s="196"/>
      <c r="H1081" s="196"/>
    </row>
    <row r="1082" spans="7:8" ht="12.75">
      <c r="G1082" s="196"/>
      <c r="H1082" s="196"/>
    </row>
    <row r="1083" spans="7:8" ht="12.75">
      <c r="G1083" s="196"/>
      <c r="H1083" s="196"/>
    </row>
    <row r="1084" spans="7:8" ht="12.75">
      <c r="G1084" s="196"/>
      <c r="H1084" s="196"/>
    </row>
    <row r="1085" spans="7:8" ht="12.75">
      <c r="G1085" s="196"/>
      <c r="H1085" s="196"/>
    </row>
    <row r="1086" spans="7:8" ht="12.75">
      <c r="G1086" s="196"/>
      <c r="H1086" s="196"/>
    </row>
    <row r="1087" spans="7:8" ht="12.75">
      <c r="G1087" s="196"/>
      <c r="H1087" s="196"/>
    </row>
    <row r="1088" spans="7:8" ht="12.75">
      <c r="G1088" s="196"/>
      <c r="H1088" s="196"/>
    </row>
    <row r="1089" spans="7:8" ht="12.75">
      <c r="G1089" s="196"/>
      <c r="H1089" s="196"/>
    </row>
    <row r="1090" spans="7:8" ht="12.75">
      <c r="G1090" s="196"/>
      <c r="H1090" s="196"/>
    </row>
    <row r="1091" spans="7:8" ht="12.75">
      <c r="G1091" s="196"/>
      <c r="H1091" s="196"/>
    </row>
    <row r="1092" spans="7:8" ht="12.75">
      <c r="G1092" s="196"/>
      <c r="H1092" s="196"/>
    </row>
    <row r="1093" spans="7:8" ht="12.75">
      <c r="G1093" s="196"/>
      <c r="H1093" s="196"/>
    </row>
    <row r="1094" spans="7:8" ht="12.75">
      <c r="G1094" s="196"/>
      <c r="H1094" s="196"/>
    </row>
    <row r="1095" spans="7:8" ht="12.75">
      <c r="G1095" s="196"/>
      <c r="H1095" s="196"/>
    </row>
    <row r="1096" spans="7:8" ht="12.75">
      <c r="G1096" s="196"/>
      <c r="H1096" s="196"/>
    </row>
    <row r="1097" spans="7:8" ht="12.75">
      <c r="G1097" s="196"/>
      <c r="H1097" s="196"/>
    </row>
    <row r="1098" spans="7:8" ht="12.75">
      <c r="G1098" s="196"/>
      <c r="H1098" s="196"/>
    </row>
    <row r="1099" spans="7:8" ht="12.75">
      <c r="G1099" s="196"/>
      <c r="H1099" s="196"/>
    </row>
    <row r="1100" spans="7:8" ht="12.75">
      <c r="G1100" s="196"/>
      <c r="H1100" s="196"/>
    </row>
    <row r="1101" spans="7:8" ht="12.75">
      <c r="G1101" s="196"/>
      <c r="H1101" s="196"/>
    </row>
    <row r="1102" spans="7:8" ht="12.75">
      <c r="G1102" s="196"/>
      <c r="H1102" s="196"/>
    </row>
    <row r="1103" spans="7:8" ht="12.75">
      <c r="G1103" s="196"/>
      <c r="H1103" s="196"/>
    </row>
    <row r="1104" spans="7:8" ht="12.75">
      <c r="G1104" s="196"/>
      <c r="H1104" s="196"/>
    </row>
    <row r="1105" spans="7:8" ht="12.75">
      <c r="G1105" s="196"/>
      <c r="H1105" s="196"/>
    </row>
    <row r="1106" spans="7:8" ht="12.75">
      <c r="G1106" s="196"/>
      <c r="H1106" s="196"/>
    </row>
    <row r="1107" spans="7:8" ht="12.75">
      <c r="G1107" s="196"/>
      <c r="H1107" s="196"/>
    </row>
    <row r="1108" spans="7:8" ht="12.75">
      <c r="G1108" s="196"/>
      <c r="H1108" s="196"/>
    </row>
    <row r="1109" spans="7:8" ht="12.75">
      <c r="G1109" s="196"/>
      <c r="H1109" s="196"/>
    </row>
    <row r="1110" spans="7:8" ht="12.75">
      <c r="G1110" s="196"/>
      <c r="H1110" s="196"/>
    </row>
    <row r="1111" spans="7:8" ht="12.75">
      <c r="G1111" s="196"/>
      <c r="H1111" s="196"/>
    </row>
    <row r="1112" spans="7:8" ht="12.75">
      <c r="G1112" s="196"/>
      <c r="H1112" s="196"/>
    </row>
    <row r="1113" spans="7:8" ht="12.75">
      <c r="G1113" s="196"/>
      <c r="H1113" s="196"/>
    </row>
    <row r="1114" spans="7:8" ht="12.75">
      <c r="G1114" s="196"/>
      <c r="H1114" s="196"/>
    </row>
    <row r="1115" spans="7:8" ht="12.75">
      <c r="G1115" s="196"/>
      <c r="H1115" s="196"/>
    </row>
    <row r="1116" spans="7:8" ht="12.75">
      <c r="G1116" s="196"/>
      <c r="H1116" s="196"/>
    </row>
    <row r="1117" spans="7:8" ht="12.75">
      <c r="G1117" s="196"/>
      <c r="H1117" s="196"/>
    </row>
    <row r="1118" spans="7:8" ht="12.75">
      <c r="G1118" s="196"/>
      <c r="H1118" s="196"/>
    </row>
    <row r="1119" spans="7:8" ht="12.75">
      <c r="G1119" s="196"/>
      <c r="H1119" s="196"/>
    </row>
    <row r="1120" spans="7:8" ht="12.75">
      <c r="G1120" s="196"/>
      <c r="H1120" s="196"/>
    </row>
    <row r="1121" spans="7:8" ht="12.75">
      <c r="G1121" s="196"/>
      <c r="H1121" s="196"/>
    </row>
    <row r="1122" spans="7:8" ht="12.75">
      <c r="G1122" s="196"/>
      <c r="H1122" s="196"/>
    </row>
    <row r="1123" spans="7:8" ht="12.75">
      <c r="G1123" s="196"/>
      <c r="H1123" s="196"/>
    </row>
    <row r="1124" spans="7:8" ht="12.75">
      <c r="G1124" s="196"/>
      <c r="H1124" s="196"/>
    </row>
    <row r="1125" spans="7:8" ht="12.75">
      <c r="G1125" s="196"/>
      <c r="H1125" s="196"/>
    </row>
    <row r="1126" spans="7:8" ht="12.75">
      <c r="G1126" s="196"/>
      <c r="H1126" s="196"/>
    </row>
    <row r="1127" spans="7:8" ht="12.75">
      <c r="G1127" s="196"/>
      <c r="H1127" s="196"/>
    </row>
    <row r="1128" spans="7:8" ht="12.75">
      <c r="G1128" s="196"/>
      <c r="H1128" s="196"/>
    </row>
    <row r="1129" spans="7:8" ht="12.75">
      <c r="G1129" s="196"/>
      <c r="H1129" s="196"/>
    </row>
    <row r="1130" spans="7:8" ht="12.75">
      <c r="G1130" s="196"/>
      <c r="H1130" s="196"/>
    </row>
    <row r="1131" spans="7:8" ht="12.75">
      <c r="G1131" s="196"/>
      <c r="H1131" s="196"/>
    </row>
    <row r="1132" spans="7:8" ht="12.75">
      <c r="G1132" s="196"/>
      <c r="H1132" s="196"/>
    </row>
    <row r="1133" spans="7:8" ht="12.75">
      <c r="G1133" s="196"/>
      <c r="H1133" s="196"/>
    </row>
    <row r="1134" spans="7:8" ht="12.75">
      <c r="G1134" s="196"/>
      <c r="H1134" s="196"/>
    </row>
    <row r="1135" spans="7:8" ht="12.75">
      <c r="G1135" s="196"/>
      <c r="H1135" s="196"/>
    </row>
    <row r="1136" spans="7:8" ht="12.75">
      <c r="G1136" s="196"/>
      <c r="H1136" s="196"/>
    </row>
    <row r="1137" spans="7:8" ht="12.75">
      <c r="G1137" s="196"/>
      <c r="H1137" s="196"/>
    </row>
    <row r="1138" spans="7:8" ht="12.75">
      <c r="G1138" s="196"/>
      <c r="H1138" s="196"/>
    </row>
    <row r="1139" spans="7:8" ht="12.75">
      <c r="G1139" s="196"/>
      <c r="H1139" s="196"/>
    </row>
    <row r="1140" spans="7:8" ht="12.75">
      <c r="G1140" s="196"/>
      <c r="H1140" s="196"/>
    </row>
    <row r="1141" spans="7:8" ht="12.75">
      <c r="G1141" s="196"/>
      <c r="H1141" s="196"/>
    </row>
    <row r="1142" spans="7:8" ht="12.75">
      <c r="G1142" s="196"/>
      <c r="H1142" s="196"/>
    </row>
    <row r="1143" spans="7:8" ht="12.75">
      <c r="G1143" s="196"/>
      <c r="H1143" s="196"/>
    </row>
    <row r="1144" spans="7:8" ht="12.75">
      <c r="G1144" s="196"/>
      <c r="H1144" s="196"/>
    </row>
    <row r="1145" spans="7:8" ht="12.75">
      <c r="G1145" s="196"/>
      <c r="H1145" s="196"/>
    </row>
    <row r="1146" spans="7:8" ht="12.75">
      <c r="G1146" s="196"/>
      <c r="H1146" s="196"/>
    </row>
    <row r="1147" spans="7:8" ht="12.75">
      <c r="G1147" s="196"/>
      <c r="H1147" s="196"/>
    </row>
    <row r="1148" spans="7:8" ht="12.75">
      <c r="G1148" s="196"/>
      <c r="H1148" s="196"/>
    </row>
    <row r="1149" spans="7:8" ht="12.75">
      <c r="G1149" s="196"/>
      <c r="H1149" s="196"/>
    </row>
    <row r="1150" spans="7:8" ht="12.75">
      <c r="G1150" s="196"/>
      <c r="H1150" s="196"/>
    </row>
    <row r="1151" spans="7:8" ht="12.75">
      <c r="G1151" s="196"/>
      <c r="H1151" s="196"/>
    </row>
    <row r="1152" spans="7:8" ht="12.75">
      <c r="G1152" s="196"/>
      <c r="H1152" s="196"/>
    </row>
    <row r="1153" spans="7:8" ht="12.75">
      <c r="G1153" s="196"/>
      <c r="H1153" s="196"/>
    </row>
    <row r="1154" spans="7:8" ht="12.75">
      <c r="G1154" s="196"/>
      <c r="H1154" s="196"/>
    </row>
    <row r="1155" spans="7:8" ht="12.75">
      <c r="G1155" s="196"/>
      <c r="H1155" s="196"/>
    </row>
    <row r="1156" spans="7:8" ht="12.75">
      <c r="G1156" s="196"/>
      <c r="H1156" s="196"/>
    </row>
    <row r="1157" spans="7:8" ht="12.75">
      <c r="G1157" s="196"/>
      <c r="H1157" s="196"/>
    </row>
    <row r="1158" spans="7:8" ht="12.75">
      <c r="G1158" s="196"/>
      <c r="H1158" s="196"/>
    </row>
    <row r="1159" spans="7:8" ht="12.75">
      <c r="G1159" s="196"/>
      <c r="H1159" s="196"/>
    </row>
    <row r="1160" spans="7:8" ht="12.75">
      <c r="G1160" s="196"/>
      <c r="H1160" s="196"/>
    </row>
    <row r="1161" spans="7:8" ht="12.75">
      <c r="G1161" s="196"/>
      <c r="H1161" s="196"/>
    </row>
    <row r="1162" spans="7:8" ht="12.75">
      <c r="G1162" s="196"/>
      <c r="H1162" s="196"/>
    </row>
    <row r="1163" spans="7:8" ht="12.75">
      <c r="G1163" s="196"/>
      <c r="H1163" s="196"/>
    </row>
    <row r="1164" spans="7:8" ht="12.75">
      <c r="G1164" s="196"/>
      <c r="H1164" s="196"/>
    </row>
    <row r="1165" spans="7:8" ht="12.75">
      <c r="G1165" s="196"/>
      <c r="H1165" s="196"/>
    </row>
    <row r="1166" spans="7:8" ht="12.75">
      <c r="G1166" s="196"/>
      <c r="H1166" s="196"/>
    </row>
    <row r="1167" spans="7:8" ht="12.75">
      <c r="G1167" s="196"/>
      <c r="H1167" s="196"/>
    </row>
    <row r="1168" spans="7:8" ht="12.75">
      <c r="G1168" s="196"/>
      <c r="H1168" s="196"/>
    </row>
    <row r="1169" spans="7:8" ht="12.75">
      <c r="G1169" s="196"/>
      <c r="H1169" s="196"/>
    </row>
    <row r="1170" spans="7:8" ht="12.75">
      <c r="G1170" s="196"/>
      <c r="H1170" s="196"/>
    </row>
    <row r="1171" spans="7:8" ht="12.75">
      <c r="G1171" s="196"/>
      <c r="H1171" s="196"/>
    </row>
    <row r="1172" spans="7:8" ht="12.75">
      <c r="G1172" s="196"/>
      <c r="H1172" s="196"/>
    </row>
    <row r="1173" spans="7:8" ht="12.75">
      <c r="G1173" s="196"/>
      <c r="H1173" s="196"/>
    </row>
    <row r="1174" spans="7:8" ht="12.75">
      <c r="G1174" s="196"/>
      <c r="H1174" s="196"/>
    </row>
    <row r="1175" spans="7:8" ht="12.75">
      <c r="G1175" s="196"/>
      <c r="H1175" s="196"/>
    </row>
    <row r="1176" spans="7:8" ht="12.75">
      <c r="G1176" s="196"/>
      <c r="H1176" s="196"/>
    </row>
    <row r="1177" spans="7:8" ht="12.75">
      <c r="G1177" s="196"/>
      <c r="H1177" s="196"/>
    </row>
    <row r="1178" spans="7:8" ht="12.75">
      <c r="G1178" s="196"/>
      <c r="H1178" s="196"/>
    </row>
    <row r="1179" spans="7:8" ht="12.75">
      <c r="G1179" s="196"/>
      <c r="H1179" s="196"/>
    </row>
    <row r="1180" spans="7:8" ht="12.75">
      <c r="G1180" s="196"/>
      <c r="H1180" s="196"/>
    </row>
    <row r="1181" spans="7:8" ht="12.75">
      <c r="G1181" s="196"/>
      <c r="H1181" s="196"/>
    </row>
    <row r="1182" spans="7:8" ht="12.75">
      <c r="G1182" s="196"/>
      <c r="H1182" s="196"/>
    </row>
    <row r="1183" spans="7:8" ht="12.75">
      <c r="G1183" s="196"/>
      <c r="H1183" s="196"/>
    </row>
    <row r="1184" spans="7:8" ht="12.75">
      <c r="G1184" s="196"/>
      <c r="H1184" s="196"/>
    </row>
    <row r="1185" spans="7:8" ht="12.75">
      <c r="G1185" s="196"/>
      <c r="H1185" s="196"/>
    </row>
    <row r="1186" spans="7:8" ht="12.75">
      <c r="G1186" s="196"/>
      <c r="H1186" s="196"/>
    </row>
    <row r="1187" spans="7:8" ht="12.75">
      <c r="G1187" s="196"/>
      <c r="H1187" s="196"/>
    </row>
    <row r="1188" spans="7:8" ht="12.75">
      <c r="G1188" s="196"/>
      <c r="H1188" s="196"/>
    </row>
    <row r="1189" spans="7:8" ht="12.75">
      <c r="G1189" s="196"/>
      <c r="H1189" s="196"/>
    </row>
    <row r="1190" spans="7:8" ht="12.75">
      <c r="G1190" s="196"/>
      <c r="H1190" s="196"/>
    </row>
    <row r="1191" spans="7:8" ht="12.75">
      <c r="G1191" s="196"/>
      <c r="H1191" s="196"/>
    </row>
    <row r="1192" spans="7:8" ht="12.75">
      <c r="G1192" s="196"/>
      <c r="H1192" s="196"/>
    </row>
    <row r="1193" spans="7:8" ht="12.75">
      <c r="G1193" s="196"/>
      <c r="H1193" s="196"/>
    </row>
    <row r="1194" spans="7:8" ht="12.75">
      <c r="G1194" s="196"/>
      <c r="H1194" s="196"/>
    </row>
    <row r="1195" spans="7:8" ht="12.75">
      <c r="G1195" s="196"/>
      <c r="H1195" s="196"/>
    </row>
    <row r="1196" spans="7:8" ht="12.75">
      <c r="G1196" s="196"/>
      <c r="H1196" s="196"/>
    </row>
    <row r="1197" spans="7:8" ht="12.75">
      <c r="G1197" s="196"/>
      <c r="H1197" s="196"/>
    </row>
    <row r="1198" spans="7:8" ht="12.75">
      <c r="G1198" s="196"/>
      <c r="H1198" s="196"/>
    </row>
    <row r="1199" spans="7:8" ht="12.75">
      <c r="G1199" s="196"/>
      <c r="H1199" s="196"/>
    </row>
    <row r="1200" spans="7:8" ht="12.75">
      <c r="G1200" s="196"/>
      <c r="H1200" s="196"/>
    </row>
    <row r="1201" spans="7:8" ht="12.75">
      <c r="G1201" s="196"/>
      <c r="H1201" s="196"/>
    </row>
    <row r="1202" spans="7:8" ht="12.75">
      <c r="G1202" s="196"/>
      <c r="H1202" s="196"/>
    </row>
    <row r="1203" spans="7:8" ht="12.75">
      <c r="G1203" s="196"/>
      <c r="H1203" s="196"/>
    </row>
    <row r="1204" spans="7:8" ht="12.75">
      <c r="G1204" s="196"/>
      <c r="H1204" s="196"/>
    </row>
    <row r="1205" spans="7:8" ht="12.75">
      <c r="G1205" s="196"/>
      <c r="H1205" s="196"/>
    </row>
    <row r="1206" spans="7:8" ht="12.75">
      <c r="G1206" s="196"/>
      <c r="H1206" s="196"/>
    </row>
    <row r="1207" spans="7:8" ht="12.75">
      <c r="G1207" s="196"/>
      <c r="H1207" s="196"/>
    </row>
    <row r="1208" spans="7:8" ht="12.75">
      <c r="G1208" s="196"/>
      <c r="H1208" s="196"/>
    </row>
    <row r="1209" spans="7:8" ht="12.75">
      <c r="G1209" s="196"/>
      <c r="H1209" s="196"/>
    </row>
    <row r="1210" spans="7:8" ht="12.75">
      <c r="G1210" s="196"/>
      <c r="H1210" s="196"/>
    </row>
    <row r="1211" spans="7:8" ht="12.75">
      <c r="G1211" s="196"/>
      <c r="H1211" s="196"/>
    </row>
    <row r="1212" spans="7:8" ht="12.75">
      <c r="G1212" s="196"/>
      <c r="H1212" s="196"/>
    </row>
    <row r="1213" spans="7:8" ht="12.75">
      <c r="G1213" s="196"/>
      <c r="H1213" s="196"/>
    </row>
    <row r="1214" spans="7:8" ht="12.75">
      <c r="G1214" s="196"/>
      <c r="H1214" s="196"/>
    </row>
    <row r="1215" spans="7:8" ht="12.75">
      <c r="G1215" s="196"/>
      <c r="H1215" s="196"/>
    </row>
    <row r="1216" spans="7:8" ht="12.75">
      <c r="G1216" s="196"/>
      <c r="H1216" s="196"/>
    </row>
    <row r="1217" spans="7:8" ht="12.75">
      <c r="G1217" s="196"/>
      <c r="H1217" s="196"/>
    </row>
    <row r="1218" spans="7:8" ht="12.75">
      <c r="G1218" s="196"/>
      <c r="H1218" s="196"/>
    </row>
    <row r="1219" spans="7:8" ht="12.75">
      <c r="G1219" s="196"/>
      <c r="H1219" s="196"/>
    </row>
    <row r="1220" spans="7:8" ht="12.75">
      <c r="G1220" s="196"/>
      <c r="H1220" s="196"/>
    </row>
    <row r="1221" spans="7:8" ht="12.75">
      <c r="G1221" s="196"/>
      <c r="H1221" s="196"/>
    </row>
    <row r="1222" spans="7:8" ht="12.75">
      <c r="G1222" s="196"/>
      <c r="H1222" s="196"/>
    </row>
    <row r="1223" spans="7:8" ht="12.75">
      <c r="G1223" s="196"/>
      <c r="H1223" s="196"/>
    </row>
    <row r="1224" spans="7:8" ht="12.75">
      <c r="G1224" s="196"/>
      <c r="H1224" s="196"/>
    </row>
    <row r="1225" spans="7:8" ht="12.75">
      <c r="G1225" s="196"/>
      <c r="H1225" s="196"/>
    </row>
    <row r="1226" spans="7:8" ht="12.75">
      <c r="G1226" s="196"/>
      <c r="H1226" s="196"/>
    </row>
    <row r="1227" spans="7:8" ht="12.75">
      <c r="G1227" s="196"/>
      <c r="H1227" s="196"/>
    </row>
    <row r="1228" spans="7:8" ht="12.75">
      <c r="G1228" s="196"/>
      <c r="H1228" s="196"/>
    </row>
    <row r="1229" spans="7:8" ht="12.75">
      <c r="G1229" s="196"/>
      <c r="H1229" s="196"/>
    </row>
    <row r="1230" spans="7:8" ht="12.75">
      <c r="G1230" s="196"/>
      <c r="H1230" s="196"/>
    </row>
    <row r="1231" spans="7:8" ht="12.75">
      <c r="G1231" s="196"/>
      <c r="H1231" s="196"/>
    </row>
    <row r="1232" spans="7:8" ht="12.75">
      <c r="G1232" s="196"/>
      <c r="H1232" s="196"/>
    </row>
    <row r="1233" spans="7:8" ht="12.75">
      <c r="G1233" s="196"/>
      <c r="H1233" s="196"/>
    </row>
    <row r="1234" spans="7:8" ht="12.75">
      <c r="G1234" s="196"/>
      <c r="H1234" s="196"/>
    </row>
    <row r="1235" spans="7:8" ht="12.75">
      <c r="G1235" s="196"/>
      <c r="H1235" s="196"/>
    </row>
    <row r="1236" spans="7:8" ht="12.75">
      <c r="G1236" s="196"/>
      <c r="H1236" s="196"/>
    </row>
    <row r="1237" spans="7:8" ht="12.75">
      <c r="G1237" s="196"/>
      <c r="H1237" s="196"/>
    </row>
    <row r="1238" spans="7:8" ht="12.75">
      <c r="G1238" s="196"/>
      <c r="H1238" s="196"/>
    </row>
    <row r="1239" spans="7:8" ht="12.75">
      <c r="G1239" s="196"/>
      <c r="H1239" s="196"/>
    </row>
    <row r="1240" spans="7:8" ht="12.75">
      <c r="G1240" s="196"/>
      <c r="H1240" s="196"/>
    </row>
    <row r="1241" spans="7:8" ht="12.75">
      <c r="G1241" s="196"/>
      <c r="H1241" s="196"/>
    </row>
    <row r="1242" spans="7:8" ht="12.75">
      <c r="G1242" s="196"/>
      <c r="H1242" s="196"/>
    </row>
    <row r="1243" spans="7:8" ht="12.75">
      <c r="G1243" s="196"/>
      <c r="H1243" s="196"/>
    </row>
    <row r="1244" spans="7:8" ht="12.75">
      <c r="G1244" s="196"/>
      <c r="H1244" s="196"/>
    </row>
    <row r="1245" spans="7:8" ht="12.75">
      <c r="G1245" s="196"/>
      <c r="H1245" s="196"/>
    </row>
    <row r="1246" spans="7:8" ht="12.75">
      <c r="G1246" s="196"/>
      <c r="H1246" s="196"/>
    </row>
    <row r="1247" spans="7:8" ht="12.75">
      <c r="G1247" s="196"/>
      <c r="H1247" s="196"/>
    </row>
    <row r="1248" spans="7:8" ht="12.75">
      <c r="G1248" s="196"/>
      <c r="H1248" s="196"/>
    </row>
    <row r="1249" spans="7:8" ht="12.75">
      <c r="G1249" s="196"/>
      <c r="H1249" s="196"/>
    </row>
    <row r="1250" spans="7:8" ht="12.75">
      <c r="G1250" s="196"/>
      <c r="H1250" s="196"/>
    </row>
    <row r="1251" spans="7:8" ht="12.75">
      <c r="G1251" s="196"/>
      <c r="H1251" s="196"/>
    </row>
    <row r="1252" spans="7:8" ht="12.75">
      <c r="G1252" s="196"/>
      <c r="H1252" s="196"/>
    </row>
    <row r="1253" spans="7:8" ht="12.75">
      <c r="G1253" s="196"/>
      <c r="H1253" s="196"/>
    </row>
    <row r="1254" spans="7:8" ht="12.75">
      <c r="G1254" s="196"/>
      <c r="H1254" s="196"/>
    </row>
    <row r="1255" spans="7:8" ht="12.75">
      <c r="G1255" s="196"/>
      <c r="H1255" s="196"/>
    </row>
    <row r="1256" spans="7:8" ht="12.75">
      <c r="G1256" s="196"/>
      <c r="H1256" s="196"/>
    </row>
    <row r="1257" spans="7:8" ht="12.75">
      <c r="G1257" s="196"/>
      <c r="H1257" s="196"/>
    </row>
    <row r="1258" spans="7:8" ht="12.75">
      <c r="G1258" s="196"/>
      <c r="H1258" s="196"/>
    </row>
    <row r="1259" spans="7:8" ht="12.75">
      <c r="G1259" s="196"/>
      <c r="H1259" s="196"/>
    </row>
    <row r="1260" spans="7:8" ht="12.75">
      <c r="G1260" s="196"/>
      <c r="H1260" s="196"/>
    </row>
    <row r="1261" spans="7:8" ht="12.75">
      <c r="G1261" s="196"/>
      <c r="H1261" s="196"/>
    </row>
    <row r="1262" spans="7:8" ht="12.75">
      <c r="G1262" s="196"/>
      <c r="H1262" s="196"/>
    </row>
    <row r="1263" spans="7:8" ht="12.75">
      <c r="G1263" s="196"/>
      <c r="H1263" s="196"/>
    </row>
    <row r="1264" spans="7:8" ht="12.75">
      <c r="G1264" s="196"/>
      <c r="H1264" s="196"/>
    </row>
    <row r="1265" spans="7:8" ht="12.75">
      <c r="G1265" s="196"/>
      <c r="H1265" s="196"/>
    </row>
    <row r="1266" spans="7:8" ht="12.75">
      <c r="G1266" s="196"/>
      <c r="H1266" s="196"/>
    </row>
    <row r="1267" spans="7:8" ht="12.75">
      <c r="G1267" s="196"/>
      <c r="H1267" s="196"/>
    </row>
    <row r="1268" spans="7:8" ht="12.75">
      <c r="G1268" s="196"/>
      <c r="H1268" s="196"/>
    </row>
    <row r="1269" spans="7:8" ht="12.75">
      <c r="G1269" s="196"/>
      <c r="H1269" s="196"/>
    </row>
    <row r="1270" spans="7:8" ht="12.75">
      <c r="G1270" s="196"/>
      <c r="H1270" s="196"/>
    </row>
    <row r="1271" spans="7:8" ht="12.75">
      <c r="G1271" s="196"/>
      <c r="H1271" s="196"/>
    </row>
    <row r="1272" spans="7:8" ht="12.75">
      <c r="G1272" s="196"/>
      <c r="H1272" s="196"/>
    </row>
    <row r="1273" spans="7:8" ht="12.75">
      <c r="G1273" s="196"/>
      <c r="H1273" s="196"/>
    </row>
    <row r="1274" spans="7:8" ht="12.75">
      <c r="G1274" s="196"/>
      <c r="H1274" s="196"/>
    </row>
    <row r="1275" spans="7:8" ht="12.75">
      <c r="G1275" s="196"/>
      <c r="H1275" s="196"/>
    </row>
    <row r="1276" spans="7:8" ht="12.75">
      <c r="G1276" s="196"/>
      <c r="H1276" s="196"/>
    </row>
    <row r="1277" spans="7:8" ht="12.75">
      <c r="G1277" s="196"/>
      <c r="H1277" s="196"/>
    </row>
    <row r="1278" spans="7:8" ht="12.75">
      <c r="G1278" s="196"/>
      <c r="H1278" s="196"/>
    </row>
    <row r="1279" spans="7:8" ht="12.75">
      <c r="G1279" s="196"/>
      <c r="H1279" s="196"/>
    </row>
    <row r="1280" spans="7:8" ht="12.75">
      <c r="G1280" s="196"/>
      <c r="H1280" s="196"/>
    </row>
    <row r="1281" spans="7:8" ht="12.75">
      <c r="G1281" s="196"/>
      <c r="H1281" s="196"/>
    </row>
    <row r="1282" spans="7:8" ht="12.75">
      <c r="G1282" s="196"/>
      <c r="H1282" s="196"/>
    </row>
    <row r="1283" spans="7:8" ht="12.75">
      <c r="G1283" s="196"/>
      <c r="H1283" s="196"/>
    </row>
    <row r="1284" spans="7:8" ht="12.75">
      <c r="G1284" s="196"/>
      <c r="H1284" s="196"/>
    </row>
    <row r="1285" spans="7:8" ht="12.75">
      <c r="G1285" s="196"/>
      <c r="H1285" s="196"/>
    </row>
    <row r="1286" spans="7:8" ht="12.75">
      <c r="G1286" s="196"/>
      <c r="H1286" s="196"/>
    </row>
    <row r="1287" spans="7:8" ht="12.75">
      <c r="G1287" s="196"/>
      <c r="H1287" s="196"/>
    </row>
    <row r="1288" spans="7:8" ht="12.75">
      <c r="G1288" s="196"/>
      <c r="H1288" s="196"/>
    </row>
    <row r="1289" spans="7:8" ht="12.75">
      <c r="G1289" s="196"/>
      <c r="H1289" s="196"/>
    </row>
    <row r="1290" spans="7:8" ht="12.75">
      <c r="G1290" s="196"/>
      <c r="H1290" s="196"/>
    </row>
    <row r="1291" spans="7:8" ht="12.75">
      <c r="G1291" s="196"/>
      <c r="H1291" s="196"/>
    </row>
    <row r="1292" spans="7:8" ht="12.75">
      <c r="G1292" s="196"/>
      <c r="H1292" s="196"/>
    </row>
    <row r="1293" spans="7:8" ht="12.75">
      <c r="G1293" s="196"/>
      <c r="H1293" s="196"/>
    </row>
    <row r="1294" spans="7:8" ht="12.75">
      <c r="G1294" s="196"/>
      <c r="H1294" s="196"/>
    </row>
    <row r="1295" spans="7:8" ht="12.75">
      <c r="G1295" s="196"/>
      <c r="H1295" s="196"/>
    </row>
    <row r="1296" spans="7:8" ht="12.75">
      <c r="G1296" s="196"/>
      <c r="H1296" s="196"/>
    </row>
    <row r="1297" spans="7:8" ht="12.75">
      <c r="G1297" s="196"/>
      <c r="H1297" s="196"/>
    </row>
    <row r="1298" spans="7:8" ht="12.75">
      <c r="G1298" s="196"/>
      <c r="H1298" s="196"/>
    </row>
    <row r="1299" spans="7:8" ht="12.75">
      <c r="G1299" s="196"/>
      <c r="H1299" s="196"/>
    </row>
    <row r="1300" spans="7:8" ht="12.75">
      <c r="G1300" s="196"/>
      <c r="H1300" s="196"/>
    </row>
    <row r="1301" spans="7:8" ht="12.75">
      <c r="G1301" s="196"/>
      <c r="H1301" s="196"/>
    </row>
    <row r="1302" spans="7:8" ht="12.75">
      <c r="G1302" s="196"/>
      <c r="H1302" s="196"/>
    </row>
    <row r="1303" spans="7:8" ht="12.75">
      <c r="G1303" s="196"/>
      <c r="H1303" s="196"/>
    </row>
    <row r="1304" spans="7:8" ht="12.75">
      <c r="G1304" s="196"/>
      <c r="H1304" s="196"/>
    </row>
    <row r="1305" spans="7:8" ht="12.75">
      <c r="G1305" s="196"/>
      <c r="H1305" s="196"/>
    </row>
    <row r="1306" spans="7:8" ht="12.75">
      <c r="G1306" s="196"/>
      <c r="H1306" s="196"/>
    </row>
    <row r="1307" spans="7:8" ht="12.75">
      <c r="G1307" s="196"/>
      <c r="H1307" s="196"/>
    </row>
    <row r="1308" spans="7:8" ht="12.75">
      <c r="G1308" s="196"/>
      <c r="H1308" s="196"/>
    </row>
    <row r="1309" spans="7:8" ht="12.75">
      <c r="G1309" s="196"/>
      <c r="H1309" s="196"/>
    </row>
    <row r="1310" spans="7:8" ht="12.75">
      <c r="G1310" s="196"/>
      <c r="H1310" s="196"/>
    </row>
    <row r="1311" spans="7:8" ht="12.75">
      <c r="G1311" s="196"/>
      <c r="H1311" s="196"/>
    </row>
    <row r="1312" spans="7:8" ht="12.75">
      <c r="G1312" s="196"/>
      <c r="H1312" s="196"/>
    </row>
    <row r="1313" spans="7:8" ht="12.75">
      <c r="G1313" s="196"/>
      <c r="H1313" s="196"/>
    </row>
    <row r="1314" spans="7:8" ht="12.75">
      <c r="G1314" s="196"/>
      <c r="H1314" s="196"/>
    </row>
    <row r="1315" spans="7:8" ht="12.75">
      <c r="G1315" s="196"/>
      <c r="H1315" s="196"/>
    </row>
    <row r="1316" spans="7:8" ht="12.75">
      <c r="G1316" s="196"/>
      <c r="H1316" s="196"/>
    </row>
    <row r="1317" spans="7:8" ht="12.75">
      <c r="G1317" s="196"/>
      <c r="H1317" s="196"/>
    </row>
    <row r="1318" spans="7:8" ht="12.75">
      <c r="G1318" s="196"/>
      <c r="H1318" s="196"/>
    </row>
    <row r="1319" spans="7:8" ht="12.75">
      <c r="G1319" s="196"/>
      <c r="H1319" s="196"/>
    </row>
    <row r="1320" spans="7:8" ht="12.75">
      <c r="G1320" s="196"/>
      <c r="H1320" s="196"/>
    </row>
    <row r="1321" spans="7:8" ht="12.75">
      <c r="G1321" s="196"/>
      <c r="H1321" s="196"/>
    </row>
    <row r="1322" spans="7:8" ht="12.75">
      <c r="G1322" s="196"/>
      <c r="H1322" s="196"/>
    </row>
    <row r="1323" spans="7:8" ht="12.75">
      <c r="G1323" s="196"/>
      <c r="H1323" s="196"/>
    </row>
    <row r="1324" spans="7:8" ht="12.75">
      <c r="G1324" s="196"/>
      <c r="H1324" s="196"/>
    </row>
    <row r="1325" spans="7:8" ht="12.75">
      <c r="G1325" s="196"/>
      <c r="H1325" s="196"/>
    </row>
    <row r="1326" spans="7:8" ht="12.75">
      <c r="G1326" s="196"/>
      <c r="H1326" s="196"/>
    </row>
    <row r="1327" spans="7:8" ht="12.75">
      <c r="G1327" s="196"/>
      <c r="H1327" s="196"/>
    </row>
    <row r="1328" spans="7:8" ht="12.75">
      <c r="G1328" s="196"/>
      <c r="H1328" s="196"/>
    </row>
    <row r="1329" spans="7:8" ht="12.75">
      <c r="G1329" s="196"/>
      <c r="H1329" s="196"/>
    </row>
    <row r="1330" spans="7:8" ht="12.75">
      <c r="G1330" s="196"/>
      <c r="H1330" s="196"/>
    </row>
    <row r="1331" spans="7:8" ht="12.75">
      <c r="G1331" s="196"/>
      <c r="H1331" s="196"/>
    </row>
    <row r="1332" spans="7:8" ht="12.75">
      <c r="G1332" s="196"/>
      <c r="H1332" s="196"/>
    </row>
    <row r="1333" spans="7:8" ht="12.75">
      <c r="G1333" s="196"/>
      <c r="H1333" s="196"/>
    </row>
    <row r="1334" spans="7:8" ht="12.75">
      <c r="G1334" s="196"/>
      <c r="H1334" s="196"/>
    </row>
    <row r="1335" spans="7:8" ht="12.75">
      <c r="G1335" s="196"/>
      <c r="H1335" s="196"/>
    </row>
    <row r="1336" spans="7:8" ht="12.75">
      <c r="G1336" s="196"/>
      <c r="H1336" s="196"/>
    </row>
    <row r="1337" spans="7:8" ht="12.75">
      <c r="G1337" s="196"/>
      <c r="H1337" s="196"/>
    </row>
    <row r="1338" spans="7:8" ht="12.75">
      <c r="G1338" s="196"/>
      <c r="H1338" s="196"/>
    </row>
    <row r="1339" spans="7:8" ht="12.75">
      <c r="G1339" s="196"/>
      <c r="H1339" s="196"/>
    </row>
    <row r="1340" spans="7:8" ht="12.75">
      <c r="G1340" s="196"/>
      <c r="H1340" s="196"/>
    </row>
    <row r="1341" spans="7:8" ht="12.75">
      <c r="G1341" s="196"/>
      <c r="H1341" s="196"/>
    </row>
    <row r="1342" spans="7:8" ht="12.75">
      <c r="G1342" s="196"/>
      <c r="H1342" s="196"/>
    </row>
    <row r="1343" spans="7:8" ht="12.75">
      <c r="G1343" s="196"/>
      <c r="H1343" s="196"/>
    </row>
    <row r="1344" spans="7:8" ht="12.75">
      <c r="G1344" s="196"/>
      <c r="H1344" s="196"/>
    </row>
    <row r="1345" spans="7:8" ht="12.75">
      <c r="G1345" s="196"/>
      <c r="H1345" s="196"/>
    </row>
    <row r="1346" spans="7:8" ht="12.75">
      <c r="G1346" s="196"/>
      <c r="H1346" s="196"/>
    </row>
    <row r="1347" spans="7:8" ht="12.75">
      <c r="G1347" s="196"/>
      <c r="H1347" s="196"/>
    </row>
    <row r="1348" spans="7:8" ht="12.75">
      <c r="G1348" s="196"/>
      <c r="H1348" s="196"/>
    </row>
    <row r="1349" spans="7:8" ht="12.75">
      <c r="G1349" s="196"/>
      <c r="H1349" s="196"/>
    </row>
    <row r="1350" spans="7:8" ht="12.75">
      <c r="G1350" s="196"/>
      <c r="H1350" s="196"/>
    </row>
    <row r="1351" spans="7:8" ht="12.75">
      <c r="G1351" s="196"/>
      <c r="H1351" s="196"/>
    </row>
    <row r="1352" spans="7:8" ht="12.75">
      <c r="G1352" s="196"/>
      <c r="H1352" s="196"/>
    </row>
    <row r="1353" spans="7:8" ht="12.75">
      <c r="G1353" s="196"/>
      <c r="H1353" s="196"/>
    </row>
    <row r="1354" spans="7:8" ht="12.75">
      <c r="G1354" s="196"/>
      <c r="H1354" s="196"/>
    </row>
    <row r="1355" spans="7:8" ht="12.75">
      <c r="G1355" s="196"/>
      <c r="H1355" s="196"/>
    </row>
    <row r="1356" spans="7:8" ht="12.75">
      <c r="G1356" s="196"/>
      <c r="H1356" s="196"/>
    </row>
    <row r="1357" spans="7:8" ht="12.75">
      <c r="G1357" s="196"/>
      <c r="H1357" s="196"/>
    </row>
    <row r="1358" spans="7:8" ht="12.75">
      <c r="G1358" s="196"/>
      <c r="H1358" s="196"/>
    </row>
    <row r="1359" spans="7:8" ht="12.75">
      <c r="G1359" s="196"/>
      <c r="H1359" s="196"/>
    </row>
    <row r="1360" spans="7:8" ht="12.75">
      <c r="G1360" s="196"/>
      <c r="H1360" s="196"/>
    </row>
    <row r="1361" spans="7:8" ht="12.75">
      <c r="G1361" s="196"/>
      <c r="H1361" s="196"/>
    </row>
    <row r="1362" spans="7:8" ht="12.75">
      <c r="G1362" s="196"/>
      <c r="H1362" s="196"/>
    </row>
    <row r="1363" spans="7:8" ht="12.75">
      <c r="G1363" s="196"/>
      <c r="H1363" s="196"/>
    </row>
    <row r="1364" spans="7:8" ht="12.75">
      <c r="G1364" s="196"/>
      <c r="H1364" s="196"/>
    </row>
    <row r="1365" spans="7:8" ht="12.75">
      <c r="G1365" s="196"/>
      <c r="H1365" s="196"/>
    </row>
    <row r="1366" spans="7:8" ht="12.75">
      <c r="G1366" s="196"/>
      <c r="H1366" s="196"/>
    </row>
    <row r="1367" spans="7:8" ht="12.75">
      <c r="G1367" s="196"/>
      <c r="H1367" s="196"/>
    </row>
    <row r="1368" spans="7:8" ht="12.75">
      <c r="G1368" s="196"/>
      <c r="H1368" s="196"/>
    </row>
    <row r="1369" spans="7:8" ht="12.75">
      <c r="G1369" s="196"/>
      <c r="H1369" s="196"/>
    </row>
    <row r="1370" spans="7:8" ht="12.75">
      <c r="G1370" s="196"/>
      <c r="H1370" s="196"/>
    </row>
    <row r="1371" spans="7:8" ht="12.75">
      <c r="G1371" s="196"/>
      <c r="H1371" s="196"/>
    </row>
    <row r="1372" spans="7:8" ht="12.75">
      <c r="G1372" s="196"/>
      <c r="H1372" s="196"/>
    </row>
    <row r="1373" spans="7:8" ht="12.75">
      <c r="G1373" s="196"/>
      <c r="H1373" s="196"/>
    </row>
    <row r="1374" spans="7:8" ht="12.75">
      <c r="G1374" s="196"/>
      <c r="H1374" s="196"/>
    </row>
    <row r="1375" spans="7:8" ht="12.75">
      <c r="G1375" s="196"/>
      <c r="H1375" s="196"/>
    </row>
    <row r="1376" spans="7:8" ht="12.75">
      <c r="G1376" s="196"/>
      <c r="H1376" s="196"/>
    </row>
    <row r="1377" spans="7:8" ht="12.75">
      <c r="G1377" s="196"/>
      <c r="H1377" s="196"/>
    </row>
    <row r="1378" spans="7:8" ht="12.75">
      <c r="G1378" s="196"/>
      <c r="H1378" s="196"/>
    </row>
    <row r="1379" spans="7:8" ht="12.75">
      <c r="G1379" s="196"/>
      <c r="H1379" s="196"/>
    </row>
    <row r="1380" spans="7:8" ht="12.75">
      <c r="G1380" s="196"/>
      <c r="H1380" s="196"/>
    </row>
    <row r="1381" spans="7:8" ht="12.75">
      <c r="G1381" s="196"/>
      <c r="H1381" s="196"/>
    </row>
    <row r="1382" spans="7:8" ht="12.75">
      <c r="G1382" s="196"/>
      <c r="H1382" s="196"/>
    </row>
    <row r="1383" spans="7:8" ht="12.75">
      <c r="G1383" s="196"/>
      <c r="H1383" s="196"/>
    </row>
    <row r="1384" spans="7:8" ht="12.75">
      <c r="G1384" s="196"/>
      <c r="H1384" s="196"/>
    </row>
    <row r="1385" spans="7:8" ht="12.75">
      <c r="G1385" s="196"/>
      <c r="H1385" s="196"/>
    </row>
    <row r="1386" spans="7:8" ht="12.75">
      <c r="G1386" s="196"/>
      <c r="H1386" s="196"/>
    </row>
    <row r="1387" spans="7:8" ht="12.75">
      <c r="G1387" s="196"/>
      <c r="H1387" s="196"/>
    </row>
    <row r="1388" spans="7:8" ht="12.75">
      <c r="G1388" s="196"/>
      <c r="H1388" s="196"/>
    </row>
    <row r="1389" spans="7:8" ht="12.75">
      <c r="G1389" s="196"/>
      <c r="H1389" s="196"/>
    </row>
    <row r="1390" spans="7:8" ht="12.75">
      <c r="G1390" s="196"/>
      <c r="H1390" s="196"/>
    </row>
    <row r="1391" spans="7:8" ht="12.75">
      <c r="G1391" s="196"/>
      <c r="H1391" s="196"/>
    </row>
    <row r="1392" spans="7:8" ht="12.75">
      <c r="G1392" s="196"/>
      <c r="H1392" s="196"/>
    </row>
    <row r="1393" spans="7:8" ht="12.75">
      <c r="G1393" s="196"/>
      <c r="H1393" s="196"/>
    </row>
    <row r="1394" spans="7:8" ht="12.75">
      <c r="G1394" s="196"/>
      <c r="H1394" s="196"/>
    </row>
    <row r="1395" spans="7:8" ht="12.75">
      <c r="G1395" s="196"/>
      <c r="H1395" s="196"/>
    </row>
    <row r="1396" spans="7:8" ht="12.75">
      <c r="G1396" s="196"/>
      <c r="H1396" s="196"/>
    </row>
    <row r="1397" spans="7:8" ht="12.75">
      <c r="G1397" s="196"/>
      <c r="H1397" s="196"/>
    </row>
    <row r="1398" spans="7:8" ht="12.75">
      <c r="G1398" s="196"/>
      <c r="H1398" s="196"/>
    </row>
    <row r="1399" spans="7:8" ht="12.75">
      <c r="G1399" s="196"/>
      <c r="H1399" s="196"/>
    </row>
    <row r="1400" spans="7:8" ht="12.75">
      <c r="G1400" s="196"/>
      <c r="H1400" s="196"/>
    </row>
    <row r="1401" spans="7:8" ht="12.75">
      <c r="G1401" s="196"/>
      <c r="H1401" s="196"/>
    </row>
    <row r="1402" spans="7:8" ht="12.75">
      <c r="G1402" s="196"/>
      <c r="H1402" s="196"/>
    </row>
    <row r="1403" spans="7:8" ht="12.75">
      <c r="G1403" s="196"/>
      <c r="H1403" s="196"/>
    </row>
    <row r="1404" spans="7:8" ht="12.75">
      <c r="G1404" s="196"/>
      <c r="H1404" s="196"/>
    </row>
    <row r="1405" spans="7:8" ht="12.75">
      <c r="G1405" s="196"/>
      <c r="H1405" s="196"/>
    </row>
    <row r="1406" spans="7:8" ht="12.75">
      <c r="G1406" s="196"/>
      <c r="H1406" s="196"/>
    </row>
    <row r="1407" spans="7:8" ht="12.75">
      <c r="G1407" s="196"/>
      <c r="H1407" s="196"/>
    </row>
    <row r="1408" spans="7:8" ht="12.75">
      <c r="G1408" s="196"/>
      <c r="H1408" s="196"/>
    </row>
    <row r="1409" spans="7:8" ht="12.75">
      <c r="G1409" s="196"/>
      <c r="H1409" s="196"/>
    </row>
    <row r="1410" spans="7:8" ht="12.75">
      <c r="G1410" s="196"/>
      <c r="H1410" s="196"/>
    </row>
    <row r="1411" spans="7:8" ht="12.75">
      <c r="G1411" s="196"/>
      <c r="H1411" s="196"/>
    </row>
    <row r="1412" spans="7:8" ht="12.75">
      <c r="G1412" s="196"/>
      <c r="H1412" s="196"/>
    </row>
    <row r="1413" spans="7:8" ht="12.75">
      <c r="G1413" s="196"/>
      <c r="H1413" s="196"/>
    </row>
    <row r="1414" spans="7:8" ht="12.75">
      <c r="G1414" s="196"/>
      <c r="H1414" s="196"/>
    </row>
    <row r="1415" spans="7:8" ht="12.75">
      <c r="G1415" s="196"/>
      <c r="H1415" s="196"/>
    </row>
    <row r="1416" spans="7:8" ht="12.75">
      <c r="G1416" s="196"/>
      <c r="H1416" s="196"/>
    </row>
    <row r="1417" spans="7:8" ht="12.75">
      <c r="G1417" s="196"/>
      <c r="H1417" s="196"/>
    </row>
    <row r="1418" spans="7:8" ht="12.75">
      <c r="G1418" s="196"/>
      <c r="H1418" s="196"/>
    </row>
    <row r="1419" spans="7:8" ht="12.75">
      <c r="G1419" s="196"/>
      <c r="H1419" s="196"/>
    </row>
    <row r="1420" spans="7:8" ht="12.75">
      <c r="G1420" s="196"/>
      <c r="H1420" s="196"/>
    </row>
    <row r="1421" spans="7:8" ht="12.75">
      <c r="G1421" s="196"/>
      <c r="H1421" s="196"/>
    </row>
    <row r="1422" spans="7:8" ht="12.75">
      <c r="G1422" s="196"/>
      <c r="H1422" s="196"/>
    </row>
    <row r="1423" spans="7:8" ht="12.75">
      <c r="G1423" s="196"/>
      <c r="H1423" s="196"/>
    </row>
    <row r="1424" spans="7:8" ht="12.75">
      <c r="G1424" s="196"/>
      <c r="H1424" s="196"/>
    </row>
    <row r="1425" spans="7:8" ht="12.75">
      <c r="G1425" s="196"/>
      <c r="H1425" s="196"/>
    </row>
    <row r="1426" spans="7:8" ht="12.75">
      <c r="G1426" s="196"/>
      <c r="H1426" s="196"/>
    </row>
    <row r="1427" spans="7:8" ht="12.75">
      <c r="G1427" s="196"/>
      <c r="H1427" s="196"/>
    </row>
    <row r="1428" spans="7:8" ht="12.75">
      <c r="G1428" s="196"/>
      <c r="H1428" s="196"/>
    </row>
    <row r="1429" spans="7:8" ht="12.75">
      <c r="G1429" s="196"/>
      <c r="H1429" s="196"/>
    </row>
    <row r="1430" spans="7:8" ht="12.75">
      <c r="G1430" s="196"/>
      <c r="H1430" s="196"/>
    </row>
    <row r="1431" spans="7:8" ht="12.75">
      <c r="G1431" s="196"/>
      <c r="H1431" s="196"/>
    </row>
    <row r="1432" spans="7:8" ht="12.75">
      <c r="G1432" s="196"/>
      <c r="H1432" s="196"/>
    </row>
    <row r="1433" spans="7:8" ht="12.75">
      <c r="G1433" s="196"/>
      <c r="H1433" s="196"/>
    </row>
    <row r="1434" spans="7:8" ht="12.75">
      <c r="G1434" s="196"/>
      <c r="H1434" s="196"/>
    </row>
    <row r="1435" spans="7:8" ht="12.75">
      <c r="G1435" s="196"/>
      <c r="H1435" s="196"/>
    </row>
    <row r="1436" spans="7:8" ht="12.75">
      <c r="G1436" s="196"/>
      <c r="H1436" s="196"/>
    </row>
    <row r="1437" spans="7:8" ht="12.75">
      <c r="G1437" s="196"/>
      <c r="H1437" s="196"/>
    </row>
    <row r="1438" spans="7:8" ht="12.75">
      <c r="G1438" s="196"/>
      <c r="H1438" s="196"/>
    </row>
    <row r="1439" spans="7:8" ht="12.75">
      <c r="G1439" s="196"/>
      <c r="H1439" s="196"/>
    </row>
    <row r="1440" spans="7:8" ht="12.75">
      <c r="G1440" s="196"/>
      <c r="H1440" s="196"/>
    </row>
    <row r="1441" spans="7:8" ht="12.75">
      <c r="G1441" s="196"/>
      <c r="H1441" s="196"/>
    </row>
    <row r="1442" spans="7:8" ht="12.75">
      <c r="G1442" s="196"/>
      <c r="H1442" s="196"/>
    </row>
    <row r="1443" spans="7:8" ht="12.75">
      <c r="G1443" s="196"/>
      <c r="H1443" s="196"/>
    </row>
    <row r="1444" spans="7:8" ht="12.75">
      <c r="G1444" s="196"/>
      <c r="H1444" s="196"/>
    </row>
    <row r="1445" spans="7:8" ht="12.75">
      <c r="G1445" s="196"/>
      <c r="H1445" s="196"/>
    </row>
    <row r="1446" spans="7:8" ht="12.75">
      <c r="G1446" s="196"/>
      <c r="H1446" s="196"/>
    </row>
    <row r="1447" spans="7:8" ht="12.75">
      <c r="G1447" s="196"/>
      <c r="H1447" s="196"/>
    </row>
    <row r="1448" spans="7:8" ht="12.75">
      <c r="G1448" s="196"/>
      <c r="H1448" s="196"/>
    </row>
    <row r="1449" spans="7:8" ht="12.75">
      <c r="G1449" s="196"/>
      <c r="H1449" s="196"/>
    </row>
    <row r="1450" spans="7:8" ht="12.75">
      <c r="G1450" s="196"/>
      <c r="H1450" s="196"/>
    </row>
    <row r="1451" spans="7:8" ht="12.75">
      <c r="G1451" s="196"/>
      <c r="H1451" s="196"/>
    </row>
    <row r="1452" spans="7:8" ht="12.75">
      <c r="G1452" s="196"/>
      <c r="H1452" s="196"/>
    </row>
    <row r="1453" spans="7:8" ht="12.75">
      <c r="G1453" s="196"/>
      <c r="H1453" s="196"/>
    </row>
    <row r="1454" spans="7:8" ht="12.75">
      <c r="G1454" s="196"/>
      <c r="H1454" s="196"/>
    </row>
    <row r="1455" spans="7:8" ht="12.75">
      <c r="G1455" s="196"/>
      <c r="H1455" s="196"/>
    </row>
    <row r="1456" spans="7:8" ht="12.75">
      <c r="G1456" s="196"/>
      <c r="H1456" s="196"/>
    </row>
    <row r="1457" spans="7:8" ht="12.75">
      <c r="G1457" s="196"/>
      <c r="H1457" s="196"/>
    </row>
    <row r="1458" spans="7:8" ht="12.75">
      <c r="G1458" s="196"/>
      <c r="H1458" s="196"/>
    </row>
    <row r="1459" spans="7:8" ht="12.75">
      <c r="G1459" s="196"/>
      <c r="H1459" s="196"/>
    </row>
    <row r="1460" spans="7:8" ht="12.75">
      <c r="G1460" s="196"/>
      <c r="H1460" s="196"/>
    </row>
    <row r="1461" spans="7:8" ht="12.75">
      <c r="G1461" s="196"/>
      <c r="H1461" s="196"/>
    </row>
    <row r="1462" spans="7:8" ht="12.75">
      <c r="G1462" s="196"/>
      <c r="H1462" s="196"/>
    </row>
    <row r="1463" spans="7:8" ht="12.75">
      <c r="G1463" s="196"/>
      <c r="H1463" s="196"/>
    </row>
    <row r="1464" spans="7:8" ht="12.75">
      <c r="G1464" s="196"/>
      <c r="H1464" s="196"/>
    </row>
    <row r="1465" spans="7:8" ht="12.75">
      <c r="G1465" s="196"/>
      <c r="H1465" s="196"/>
    </row>
    <row r="1466" spans="7:8" ht="12.75">
      <c r="G1466" s="196"/>
      <c r="H1466" s="196"/>
    </row>
    <row r="1467" spans="7:8" ht="12.75">
      <c r="G1467" s="196"/>
      <c r="H1467" s="196"/>
    </row>
    <row r="1468" spans="7:8" ht="12.75">
      <c r="G1468" s="196"/>
      <c r="H1468" s="196"/>
    </row>
    <row r="1469" spans="7:8" ht="12.75">
      <c r="G1469" s="196"/>
      <c r="H1469" s="196"/>
    </row>
    <row r="1470" spans="7:8" ht="12.75">
      <c r="G1470" s="196"/>
      <c r="H1470" s="196"/>
    </row>
    <row r="1471" spans="7:8" ht="12.75">
      <c r="G1471" s="196"/>
      <c r="H1471" s="196"/>
    </row>
    <row r="1472" spans="7:8" ht="12.75">
      <c r="G1472" s="196"/>
      <c r="H1472" s="196"/>
    </row>
    <row r="1473" spans="7:8" ht="12.75">
      <c r="G1473" s="196"/>
      <c r="H1473" s="196"/>
    </row>
    <row r="1474" spans="7:8" ht="12.75">
      <c r="G1474" s="196"/>
      <c r="H1474" s="196"/>
    </row>
    <row r="1475" spans="7:8" ht="12.75">
      <c r="G1475" s="196"/>
      <c r="H1475" s="196"/>
    </row>
    <row r="1476" spans="7:8" ht="12.75">
      <c r="G1476" s="196"/>
      <c r="H1476" s="196"/>
    </row>
    <row r="1477" spans="7:8" ht="12.75">
      <c r="G1477" s="196"/>
      <c r="H1477" s="196"/>
    </row>
    <row r="1478" spans="7:8" ht="12.75">
      <c r="G1478" s="196"/>
      <c r="H1478" s="196"/>
    </row>
    <row r="1479" spans="7:8" ht="12.75">
      <c r="G1479" s="196"/>
      <c r="H1479" s="196"/>
    </row>
    <row r="1480" spans="7:8" ht="12.75">
      <c r="G1480" s="196"/>
      <c r="H1480" s="196"/>
    </row>
    <row r="1481" spans="7:8" ht="12.75">
      <c r="G1481" s="196"/>
      <c r="H1481" s="196"/>
    </row>
    <row r="1482" spans="7:8" ht="12.75">
      <c r="G1482" s="196"/>
      <c r="H1482" s="196"/>
    </row>
    <row r="1483" spans="7:8" ht="12.75">
      <c r="G1483" s="196"/>
      <c r="H1483" s="196"/>
    </row>
    <row r="1484" spans="7:8" ht="12.75">
      <c r="G1484" s="196"/>
      <c r="H1484" s="196"/>
    </row>
    <row r="1485" spans="7:8" ht="12.75">
      <c r="G1485" s="196"/>
      <c r="H1485" s="196"/>
    </row>
    <row r="1486" spans="7:8" ht="12.75">
      <c r="G1486" s="196"/>
      <c r="H1486" s="196"/>
    </row>
    <row r="1487" spans="7:8" ht="12.75">
      <c r="G1487" s="196"/>
      <c r="H1487" s="196"/>
    </row>
    <row r="1488" spans="7:8" ht="12.75">
      <c r="G1488" s="196"/>
      <c r="H1488" s="196"/>
    </row>
    <row r="1489" spans="7:8" ht="12.75">
      <c r="G1489" s="196"/>
      <c r="H1489" s="196"/>
    </row>
    <row r="1490" spans="7:8" ht="12.75">
      <c r="G1490" s="196"/>
      <c r="H1490" s="196"/>
    </row>
    <row r="1491" spans="7:8" ht="12.75">
      <c r="G1491" s="196"/>
      <c r="H1491" s="196"/>
    </row>
    <row r="1492" spans="7:8" ht="12.75">
      <c r="G1492" s="196"/>
      <c r="H1492" s="196"/>
    </row>
    <row r="1493" spans="7:8" ht="12.75">
      <c r="G1493" s="196"/>
      <c r="H1493" s="196"/>
    </row>
    <row r="1494" spans="7:8" ht="12.75">
      <c r="G1494" s="196"/>
      <c r="H1494" s="196"/>
    </row>
    <row r="1495" spans="7:8" ht="12.75">
      <c r="G1495" s="196"/>
      <c r="H1495" s="196"/>
    </row>
    <row r="1496" spans="7:8" ht="12.75">
      <c r="G1496" s="196"/>
      <c r="H1496" s="196"/>
    </row>
    <row r="1497" spans="7:8" ht="12.75">
      <c r="G1497" s="196"/>
      <c r="H1497" s="196"/>
    </row>
    <row r="1498" spans="7:8" ht="12.75">
      <c r="G1498" s="196"/>
      <c r="H1498" s="196"/>
    </row>
    <row r="1499" spans="7:8" ht="12.75">
      <c r="G1499" s="196"/>
      <c r="H1499" s="196"/>
    </row>
    <row r="1500" spans="7:8" ht="12.75">
      <c r="G1500" s="196"/>
      <c r="H1500" s="196"/>
    </row>
    <row r="1501" spans="7:8" ht="12.75">
      <c r="G1501" s="196"/>
      <c r="H1501" s="196"/>
    </row>
    <row r="1502" spans="7:8" ht="12.75">
      <c r="G1502" s="196"/>
      <c r="H1502" s="196"/>
    </row>
    <row r="1503" spans="7:8" ht="12.75">
      <c r="G1503" s="196"/>
      <c r="H1503" s="196"/>
    </row>
    <row r="1504" spans="7:8" ht="12.75">
      <c r="G1504" s="196"/>
      <c r="H1504" s="196"/>
    </row>
    <row r="1505" spans="7:8" ht="12.75">
      <c r="G1505" s="196"/>
      <c r="H1505" s="196"/>
    </row>
    <row r="1506" spans="7:8" ht="12.75">
      <c r="G1506" s="196"/>
      <c r="H1506" s="196"/>
    </row>
    <row r="1507" spans="7:8" ht="12.75">
      <c r="G1507" s="196"/>
      <c r="H1507" s="196"/>
    </row>
    <row r="1508" spans="7:8" ht="12.75">
      <c r="G1508" s="196"/>
      <c r="H1508" s="196"/>
    </row>
    <row r="1509" spans="7:8" ht="12.75">
      <c r="G1509" s="196"/>
      <c r="H1509" s="196"/>
    </row>
    <row r="1510" spans="7:8" ht="12.75">
      <c r="G1510" s="196"/>
      <c r="H1510" s="196"/>
    </row>
    <row r="1511" spans="7:8" ht="12.75">
      <c r="G1511" s="196"/>
      <c r="H1511" s="196"/>
    </row>
    <row r="1512" spans="7:8" ht="12.75">
      <c r="G1512" s="196"/>
      <c r="H1512" s="196"/>
    </row>
    <row r="1513" spans="7:8" ht="12.75">
      <c r="G1513" s="196"/>
      <c r="H1513" s="196"/>
    </row>
    <row r="1514" spans="7:8" ht="12.75">
      <c r="G1514" s="196"/>
      <c r="H1514" s="196"/>
    </row>
    <row r="1515" spans="7:8" ht="12.75">
      <c r="G1515" s="196"/>
      <c r="H1515" s="196"/>
    </row>
    <row r="1516" spans="7:8" ht="12.75">
      <c r="G1516" s="196"/>
      <c r="H1516" s="196"/>
    </row>
    <row r="1517" spans="7:8" ht="12.75">
      <c r="G1517" s="196"/>
      <c r="H1517" s="196"/>
    </row>
    <row r="1518" spans="7:8" ht="12.75">
      <c r="G1518" s="196"/>
      <c r="H1518" s="196"/>
    </row>
    <row r="1519" spans="7:8" ht="12.75">
      <c r="G1519" s="196"/>
      <c r="H1519" s="196"/>
    </row>
    <row r="1520" spans="7:8" ht="12.75">
      <c r="G1520" s="196"/>
      <c r="H1520" s="196"/>
    </row>
    <row r="1521" spans="7:8" ht="12.75">
      <c r="G1521" s="196"/>
      <c r="H1521" s="196"/>
    </row>
    <row r="1522" spans="7:8" ht="12.75">
      <c r="G1522" s="196"/>
      <c r="H1522" s="196"/>
    </row>
    <row r="1523" spans="7:8" ht="12.75">
      <c r="G1523" s="196"/>
      <c r="H1523" s="196"/>
    </row>
    <row r="1524" spans="7:8" ht="12.75">
      <c r="G1524" s="196"/>
      <c r="H1524" s="196"/>
    </row>
    <row r="1525" spans="7:8" ht="12.75">
      <c r="G1525" s="196"/>
      <c r="H1525" s="196"/>
    </row>
    <row r="1526" spans="7:8" ht="12.75">
      <c r="G1526" s="196"/>
      <c r="H1526" s="196"/>
    </row>
    <row r="1527" spans="7:8" ht="12.75">
      <c r="G1527" s="196"/>
      <c r="H1527" s="196"/>
    </row>
    <row r="1528" spans="7:8" ht="12.75">
      <c r="G1528" s="196"/>
      <c r="H1528" s="196"/>
    </row>
    <row r="1529" spans="7:8" ht="12.75">
      <c r="G1529" s="196"/>
      <c r="H1529" s="196"/>
    </row>
    <row r="1530" spans="7:8" ht="12.75">
      <c r="G1530" s="196"/>
      <c r="H1530" s="196"/>
    </row>
    <row r="1531" spans="7:8" ht="12.75">
      <c r="G1531" s="196"/>
      <c r="H1531" s="196"/>
    </row>
    <row r="1532" spans="7:8" ht="12.75">
      <c r="G1532" s="196"/>
      <c r="H1532" s="196"/>
    </row>
    <row r="1533" spans="7:8" ht="12.75">
      <c r="G1533" s="196"/>
      <c r="H1533" s="196"/>
    </row>
    <row r="1534" spans="7:8" ht="12.75">
      <c r="G1534" s="196"/>
      <c r="H1534" s="196"/>
    </row>
    <row r="1535" spans="7:8" ht="12.75">
      <c r="G1535" s="196"/>
      <c r="H1535" s="196"/>
    </row>
    <row r="1536" spans="7:8" ht="12.75">
      <c r="G1536" s="196"/>
      <c r="H1536" s="196"/>
    </row>
    <row r="1537" spans="7:8" ht="12.75">
      <c r="G1537" s="196"/>
      <c r="H1537" s="196"/>
    </row>
    <row r="1538" spans="7:8" ht="12.75">
      <c r="G1538" s="196"/>
      <c r="H1538" s="196"/>
    </row>
    <row r="1539" spans="7:8" ht="12.75">
      <c r="G1539" s="196"/>
      <c r="H1539" s="196"/>
    </row>
    <row r="1540" spans="7:8" ht="12.75">
      <c r="G1540" s="196"/>
      <c r="H1540" s="196"/>
    </row>
    <row r="1541" spans="7:8" ht="12.75">
      <c r="G1541" s="196"/>
      <c r="H1541" s="196"/>
    </row>
    <row r="1542" spans="7:8" ht="12.75">
      <c r="G1542" s="196"/>
      <c r="H1542" s="196"/>
    </row>
    <row r="1543" spans="7:8" ht="12.75">
      <c r="G1543" s="196"/>
      <c r="H1543" s="196"/>
    </row>
    <row r="1544" spans="7:8" ht="12.75">
      <c r="G1544" s="196"/>
      <c r="H1544" s="196"/>
    </row>
    <row r="1545" spans="7:8" ht="12.75">
      <c r="G1545" s="196"/>
      <c r="H1545" s="196"/>
    </row>
    <row r="1546" spans="7:8" ht="12.75">
      <c r="G1546" s="196"/>
      <c r="H1546" s="196"/>
    </row>
    <row r="1547" spans="7:8" ht="12.75">
      <c r="G1547" s="196"/>
      <c r="H1547" s="196"/>
    </row>
    <row r="1548" spans="7:8" ht="12.75">
      <c r="G1548" s="196"/>
      <c r="H1548" s="196"/>
    </row>
    <row r="1549" spans="7:8" ht="12.75">
      <c r="G1549" s="196"/>
      <c r="H1549" s="196"/>
    </row>
    <row r="1550" spans="7:8" ht="12.75">
      <c r="G1550" s="196"/>
      <c r="H1550" s="196"/>
    </row>
    <row r="1551" spans="7:8" ht="12.75">
      <c r="G1551" s="196"/>
      <c r="H1551" s="196"/>
    </row>
    <row r="1552" spans="7:8" ht="12.75">
      <c r="G1552" s="196"/>
      <c r="H1552" s="196"/>
    </row>
    <row r="1553" spans="7:8" ht="12.75">
      <c r="G1553" s="196"/>
      <c r="H1553" s="196"/>
    </row>
    <row r="1554" spans="7:8" ht="12.75">
      <c r="G1554" s="196"/>
      <c r="H1554" s="196"/>
    </row>
    <row r="1555" spans="7:8" ht="12.75">
      <c r="G1555" s="196"/>
      <c r="H1555" s="196"/>
    </row>
    <row r="1556" spans="7:8" ht="12.75">
      <c r="G1556" s="196"/>
      <c r="H1556" s="196"/>
    </row>
    <row r="1557" spans="7:8" ht="12.75">
      <c r="G1557" s="196"/>
      <c r="H1557" s="196"/>
    </row>
    <row r="1558" spans="7:8" ht="12.75">
      <c r="G1558" s="196"/>
      <c r="H1558" s="196"/>
    </row>
    <row r="1559" spans="7:8" ht="12.75">
      <c r="G1559" s="196"/>
      <c r="H1559" s="196"/>
    </row>
    <row r="1560" spans="7:8" ht="12.75">
      <c r="G1560" s="196"/>
      <c r="H1560" s="196"/>
    </row>
    <row r="1561" spans="7:8" ht="12.75">
      <c r="G1561" s="196"/>
      <c r="H1561" s="196"/>
    </row>
    <row r="1562" spans="7:8" ht="12.75">
      <c r="G1562" s="196"/>
      <c r="H1562" s="196"/>
    </row>
    <row r="1563" spans="7:8" ht="12.75">
      <c r="G1563" s="196"/>
      <c r="H1563" s="196"/>
    </row>
    <row r="1564" spans="7:8" ht="12.75">
      <c r="G1564" s="196"/>
      <c r="H1564" s="196"/>
    </row>
    <row r="1565" spans="7:8" ht="12.75">
      <c r="G1565" s="196"/>
      <c r="H1565" s="196"/>
    </row>
    <row r="1566" spans="7:8" ht="12.75">
      <c r="G1566" s="196"/>
      <c r="H1566" s="196"/>
    </row>
    <row r="1567" spans="7:8" ht="12.75">
      <c r="G1567" s="196"/>
      <c r="H1567" s="196"/>
    </row>
    <row r="1568" spans="7:8" ht="12.75">
      <c r="G1568" s="196"/>
      <c r="H1568" s="196"/>
    </row>
    <row r="1569" spans="7:8" ht="12.75">
      <c r="G1569" s="196"/>
      <c r="H1569" s="196"/>
    </row>
    <row r="1570" spans="7:8" ht="12.75">
      <c r="G1570" s="196"/>
      <c r="H1570" s="196"/>
    </row>
    <row r="1571" spans="7:8" ht="12.75">
      <c r="G1571" s="196"/>
      <c r="H1571" s="196"/>
    </row>
    <row r="1572" spans="7:8" ht="12.75">
      <c r="G1572" s="196"/>
      <c r="H1572" s="196"/>
    </row>
    <row r="1573" spans="7:8" ht="12.75">
      <c r="G1573" s="196"/>
      <c r="H1573" s="196"/>
    </row>
    <row r="1574" spans="7:8" ht="12.75">
      <c r="G1574" s="196"/>
      <c r="H1574" s="196"/>
    </row>
    <row r="1575" spans="7:8" ht="12.75">
      <c r="G1575" s="196"/>
      <c r="H1575" s="196"/>
    </row>
    <row r="1576" spans="7:8" ht="12.75">
      <c r="G1576" s="196"/>
      <c r="H1576" s="196"/>
    </row>
    <row r="1577" spans="7:8" ht="12.75">
      <c r="G1577" s="196"/>
      <c r="H1577" s="196"/>
    </row>
    <row r="1578" spans="7:8" ht="12.75">
      <c r="G1578" s="196"/>
      <c r="H1578" s="196"/>
    </row>
    <row r="1579" spans="7:8" ht="12.75">
      <c r="G1579" s="196"/>
      <c r="H1579" s="196"/>
    </row>
    <row r="1580" spans="7:8" ht="12.75">
      <c r="G1580" s="196"/>
      <c r="H1580" s="196"/>
    </row>
    <row r="1581" spans="7:8" ht="12.75">
      <c r="G1581" s="196"/>
      <c r="H1581" s="196"/>
    </row>
    <row r="1582" spans="7:8" ht="12.75">
      <c r="G1582" s="196"/>
      <c r="H1582" s="196"/>
    </row>
    <row r="1583" spans="7:8" ht="12.75">
      <c r="G1583" s="196"/>
      <c r="H1583" s="196"/>
    </row>
    <row r="1584" spans="7:8" ht="12.75">
      <c r="G1584" s="196"/>
      <c r="H1584" s="196"/>
    </row>
    <row r="1585" spans="7:8" ht="12.75">
      <c r="G1585" s="196"/>
      <c r="H1585" s="196"/>
    </row>
    <row r="1586" spans="7:8" ht="12.75">
      <c r="G1586" s="196"/>
      <c r="H1586" s="196"/>
    </row>
    <row r="1587" spans="7:8" ht="12.75">
      <c r="G1587" s="196"/>
      <c r="H1587" s="196"/>
    </row>
    <row r="1588" spans="7:8" ht="12.75">
      <c r="G1588" s="196"/>
      <c r="H1588" s="196"/>
    </row>
    <row r="1589" spans="7:8" ht="12.75">
      <c r="G1589" s="196"/>
      <c r="H1589" s="196"/>
    </row>
    <row r="1590" spans="7:8" ht="12.75">
      <c r="G1590" s="196"/>
      <c r="H1590" s="196"/>
    </row>
    <row r="1591" spans="7:8" ht="12.75">
      <c r="G1591" s="196"/>
      <c r="H1591" s="196"/>
    </row>
    <row r="1592" spans="7:8" ht="12.75">
      <c r="G1592" s="196"/>
      <c r="H1592" s="196"/>
    </row>
    <row r="1593" spans="7:8" ht="12.75">
      <c r="G1593" s="196"/>
      <c r="H1593" s="196"/>
    </row>
    <row r="1594" spans="7:8" ht="12.75">
      <c r="G1594" s="196"/>
      <c r="H1594" s="196"/>
    </row>
    <row r="1595" spans="7:8" ht="12.75">
      <c r="G1595" s="196"/>
      <c r="H1595" s="196"/>
    </row>
    <row r="1596" spans="7:8" ht="12.75">
      <c r="G1596" s="196"/>
      <c r="H1596" s="196"/>
    </row>
    <row r="1597" spans="7:8" ht="12.75">
      <c r="G1597" s="196"/>
      <c r="H1597" s="196"/>
    </row>
    <row r="1598" spans="7:8" ht="12.75">
      <c r="G1598" s="196"/>
      <c r="H1598" s="196"/>
    </row>
    <row r="1599" spans="7:8" ht="12.75">
      <c r="G1599" s="196"/>
      <c r="H1599" s="196"/>
    </row>
    <row r="1600" spans="7:8" ht="12.75">
      <c r="G1600" s="196"/>
      <c r="H1600" s="196"/>
    </row>
    <row r="1601" spans="7:8" ht="12.75">
      <c r="G1601" s="196"/>
      <c r="H1601" s="196"/>
    </row>
    <row r="1602" spans="7:8" ht="12.75">
      <c r="G1602" s="196"/>
      <c r="H1602" s="196"/>
    </row>
    <row r="1603" spans="7:8" ht="12.75">
      <c r="G1603" s="196"/>
      <c r="H1603" s="196"/>
    </row>
    <row r="1604" spans="7:8" ht="12.75">
      <c r="G1604" s="196"/>
      <c r="H1604" s="196"/>
    </row>
    <row r="1605" spans="7:8" ht="12.75">
      <c r="G1605" s="196"/>
      <c r="H1605" s="196"/>
    </row>
    <row r="1606" spans="7:8" ht="12.75">
      <c r="G1606" s="196"/>
      <c r="H1606" s="196"/>
    </row>
    <row r="1607" spans="7:8" ht="12.75">
      <c r="G1607" s="196"/>
      <c r="H1607" s="196"/>
    </row>
    <row r="1608" spans="7:8" ht="12.75">
      <c r="G1608" s="196"/>
      <c r="H1608" s="196"/>
    </row>
    <row r="1609" spans="7:8" ht="12.75">
      <c r="G1609" s="196"/>
      <c r="H1609" s="196"/>
    </row>
    <row r="1610" spans="7:8" ht="12.75">
      <c r="G1610" s="196"/>
      <c r="H1610" s="196"/>
    </row>
    <row r="1611" spans="7:8" ht="12.75">
      <c r="G1611" s="196"/>
      <c r="H1611" s="196"/>
    </row>
    <row r="1612" spans="7:8" ht="12.75">
      <c r="G1612" s="196"/>
      <c r="H1612" s="196"/>
    </row>
    <row r="1613" spans="7:8" ht="12.75">
      <c r="G1613" s="196"/>
      <c r="H1613" s="196"/>
    </row>
    <row r="1614" spans="7:8" ht="12.75">
      <c r="G1614" s="196"/>
      <c r="H1614" s="196"/>
    </row>
    <row r="1615" spans="7:8" ht="12.75">
      <c r="G1615" s="196"/>
      <c r="H1615" s="196"/>
    </row>
    <row r="1616" spans="7:8" ht="12.75">
      <c r="G1616" s="196"/>
      <c r="H1616" s="196"/>
    </row>
    <row r="1617" spans="7:8" ht="12.75">
      <c r="G1617" s="196"/>
      <c r="H1617" s="196"/>
    </row>
    <row r="1618" spans="7:8" ht="12.75">
      <c r="G1618" s="196"/>
      <c r="H1618" s="196"/>
    </row>
    <row r="1619" spans="7:8" ht="12.75">
      <c r="G1619" s="196"/>
      <c r="H1619" s="196"/>
    </row>
    <row r="1620" spans="7:8" ht="12.75">
      <c r="G1620" s="196"/>
      <c r="H1620" s="196"/>
    </row>
    <row r="1621" spans="7:8" ht="12.75">
      <c r="G1621" s="196"/>
      <c r="H1621" s="196"/>
    </row>
    <row r="1622" spans="7:8" ht="12.75">
      <c r="G1622" s="196"/>
      <c r="H1622" s="196"/>
    </row>
    <row r="1623" spans="7:8" ht="12.75">
      <c r="G1623" s="196"/>
      <c r="H1623" s="196"/>
    </row>
    <row r="1624" spans="7:8" ht="12.75">
      <c r="G1624" s="196"/>
      <c r="H1624" s="196"/>
    </row>
    <row r="1625" spans="7:8" ht="12.75">
      <c r="G1625" s="196"/>
      <c r="H1625" s="196"/>
    </row>
    <row r="1626" spans="7:8" ht="12.75">
      <c r="G1626" s="196"/>
      <c r="H1626" s="196"/>
    </row>
    <row r="1627" spans="7:8" ht="12.75">
      <c r="G1627" s="196"/>
      <c r="H1627" s="196"/>
    </row>
    <row r="1628" spans="7:8" ht="12.75">
      <c r="G1628" s="196"/>
      <c r="H1628" s="196"/>
    </row>
    <row r="1629" spans="7:8" ht="12.75">
      <c r="G1629" s="196"/>
      <c r="H1629" s="196"/>
    </row>
    <row r="1630" spans="7:8" ht="12.75">
      <c r="G1630" s="196"/>
      <c r="H1630" s="196"/>
    </row>
    <row r="1631" spans="7:8" ht="12.75">
      <c r="G1631" s="196"/>
      <c r="H1631" s="196"/>
    </row>
    <row r="1632" spans="7:8" ht="12.75">
      <c r="G1632" s="196"/>
      <c r="H1632" s="196"/>
    </row>
    <row r="1633" spans="7:8" ht="12.75">
      <c r="G1633" s="196"/>
      <c r="H1633" s="196"/>
    </row>
    <row r="1634" spans="7:8" ht="12.75">
      <c r="G1634" s="196"/>
      <c r="H1634" s="196"/>
    </row>
    <row r="1635" spans="7:8" ht="12.75">
      <c r="G1635" s="196"/>
      <c r="H1635" s="196"/>
    </row>
    <row r="1636" spans="7:8" ht="12.75">
      <c r="G1636" s="196"/>
      <c r="H1636" s="196"/>
    </row>
    <row r="1637" spans="7:8" ht="12.75">
      <c r="G1637" s="196"/>
      <c r="H1637" s="196"/>
    </row>
    <row r="1638" spans="7:8" ht="12.75">
      <c r="G1638" s="196"/>
      <c r="H1638" s="196"/>
    </row>
    <row r="1639" spans="7:8" ht="12.75">
      <c r="G1639" s="196"/>
      <c r="H1639" s="196"/>
    </row>
    <row r="1640" spans="7:8" ht="12.75">
      <c r="G1640" s="196"/>
      <c r="H1640" s="196"/>
    </row>
    <row r="1641" spans="7:8" ht="12.75">
      <c r="G1641" s="196"/>
      <c r="H1641" s="196"/>
    </row>
    <row r="1642" spans="7:8" ht="12.75">
      <c r="G1642" s="196"/>
      <c r="H1642" s="196"/>
    </row>
    <row r="1643" spans="7:8" ht="12.75">
      <c r="G1643" s="196"/>
      <c r="H1643" s="196"/>
    </row>
    <row r="1644" spans="7:8" ht="12.75">
      <c r="G1644" s="196"/>
      <c r="H1644" s="196"/>
    </row>
    <row r="1645" spans="7:8" ht="12.75">
      <c r="G1645" s="196"/>
      <c r="H1645" s="196"/>
    </row>
    <row r="1646" spans="7:8" ht="12.75">
      <c r="G1646" s="196"/>
      <c r="H1646" s="196"/>
    </row>
    <row r="1647" spans="7:8" ht="12.75">
      <c r="G1647" s="196"/>
      <c r="H1647" s="196"/>
    </row>
    <row r="1648" spans="7:8" ht="12.75">
      <c r="G1648" s="196"/>
      <c r="H1648" s="196"/>
    </row>
    <row r="1649" spans="7:8" ht="12.75">
      <c r="G1649" s="196"/>
      <c r="H1649" s="196"/>
    </row>
    <row r="1650" spans="7:8" ht="12.75">
      <c r="G1650" s="196"/>
      <c r="H1650" s="196"/>
    </row>
    <row r="1651" spans="7:8" ht="12.75">
      <c r="G1651" s="196"/>
      <c r="H1651" s="196"/>
    </row>
    <row r="1652" spans="7:8" ht="12.75">
      <c r="G1652" s="196"/>
      <c r="H1652" s="196"/>
    </row>
    <row r="1653" spans="7:8" ht="12.75">
      <c r="G1653" s="196"/>
      <c r="H1653" s="196"/>
    </row>
    <row r="1654" spans="7:8" ht="12.75">
      <c r="G1654" s="196"/>
      <c r="H1654" s="196"/>
    </row>
    <row r="1655" spans="7:8" ht="12.75">
      <c r="G1655" s="196"/>
      <c r="H1655" s="196"/>
    </row>
    <row r="1656" spans="7:8" ht="12.75">
      <c r="G1656" s="196"/>
      <c r="H1656" s="196"/>
    </row>
    <row r="1657" spans="7:8" ht="12.75">
      <c r="G1657" s="196"/>
      <c r="H1657" s="196"/>
    </row>
    <row r="1658" spans="7:8" ht="12.75">
      <c r="G1658" s="196"/>
      <c r="H1658" s="196"/>
    </row>
    <row r="1659" spans="7:8" ht="12.75">
      <c r="G1659" s="196"/>
      <c r="H1659" s="196"/>
    </row>
    <row r="1660" spans="7:8" ht="12.75">
      <c r="G1660" s="196"/>
      <c r="H1660" s="196"/>
    </row>
    <row r="1661" spans="7:8" ht="12.75">
      <c r="G1661" s="196"/>
      <c r="H1661" s="196"/>
    </row>
    <row r="1662" spans="7:8" ht="12.75">
      <c r="G1662" s="196"/>
      <c r="H1662" s="196"/>
    </row>
    <row r="1663" spans="7:8" ht="12.75">
      <c r="G1663" s="196"/>
      <c r="H1663" s="196"/>
    </row>
    <row r="1664" spans="7:8" ht="12.75">
      <c r="G1664" s="196"/>
      <c r="H1664" s="196"/>
    </row>
    <row r="1665" spans="7:8" ht="12.75">
      <c r="G1665" s="196"/>
      <c r="H1665" s="196"/>
    </row>
    <row r="1666" spans="7:8" ht="12.75">
      <c r="G1666" s="196"/>
      <c r="H1666" s="196"/>
    </row>
    <row r="1667" spans="7:8" ht="12.75">
      <c r="G1667" s="196"/>
      <c r="H1667" s="196"/>
    </row>
    <row r="1668" spans="7:8" ht="12.75">
      <c r="G1668" s="196"/>
      <c r="H1668" s="196"/>
    </row>
    <row r="1669" spans="7:8" ht="12.75">
      <c r="G1669" s="196"/>
      <c r="H1669" s="196"/>
    </row>
    <row r="1670" spans="7:8" ht="12.75">
      <c r="G1670" s="196"/>
      <c r="H1670" s="196"/>
    </row>
    <row r="1671" spans="7:8" ht="12.75">
      <c r="G1671" s="196"/>
      <c r="H1671" s="196"/>
    </row>
    <row r="1672" spans="7:8" ht="12.75">
      <c r="G1672" s="196"/>
      <c r="H1672" s="196"/>
    </row>
    <row r="1673" spans="7:8" ht="12.75">
      <c r="G1673" s="196"/>
      <c r="H1673" s="196"/>
    </row>
    <row r="1674" spans="7:8" ht="12.75">
      <c r="G1674" s="196"/>
      <c r="H1674" s="196"/>
    </row>
    <row r="1675" spans="7:8" ht="12.75">
      <c r="G1675" s="196"/>
      <c r="H1675" s="196"/>
    </row>
    <row r="1676" spans="7:8" ht="12.75">
      <c r="G1676" s="196"/>
      <c r="H1676" s="196"/>
    </row>
    <row r="1677" spans="7:8" ht="12.75">
      <c r="G1677" s="196"/>
      <c r="H1677" s="196"/>
    </row>
    <row r="1678" spans="7:8" ht="12.75">
      <c r="G1678" s="196"/>
      <c r="H1678" s="196"/>
    </row>
    <row r="1679" spans="7:8" ht="12.75">
      <c r="G1679" s="196"/>
      <c r="H1679" s="196"/>
    </row>
    <row r="1680" spans="7:8" ht="12.75">
      <c r="G1680" s="196"/>
      <c r="H1680" s="196"/>
    </row>
    <row r="1681" spans="7:8" ht="12.75">
      <c r="G1681" s="196"/>
      <c r="H1681" s="196"/>
    </row>
    <row r="1682" spans="7:8" ht="12.75">
      <c r="G1682" s="196"/>
      <c r="H1682" s="196"/>
    </row>
    <row r="1683" spans="7:8" ht="12.75">
      <c r="G1683" s="196"/>
      <c r="H1683" s="196"/>
    </row>
    <row r="1684" spans="7:8" ht="12.75">
      <c r="G1684" s="196"/>
      <c r="H1684" s="196"/>
    </row>
    <row r="1685" spans="7:8" ht="12.75">
      <c r="G1685" s="196"/>
      <c r="H1685" s="196"/>
    </row>
    <row r="1686" spans="7:8" ht="12.75">
      <c r="G1686" s="196"/>
      <c r="H1686" s="196"/>
    </row>
    <row r="1687" spans="7:8" ht="12.75">
      <c r="G1687" s="196"/>
      <c r="H1687" s="196"/>
    </row>
    <row r="1688" spans="7:8" ht="12.75">
      <c r="G1688" s="196"/>
      <c r="H1688" s="196"/>
    </row>
    <row r="1689" spans="7:8" ht="12.75">
      <c r="G1689" s="196"/>
      <c r="H1689" s="196"/>
    </row>
    <row r="1690" spans="7:8" ht="12.75">
      <c r="G1690" s="196"/>
      <c r="H1690" s="196"/>
    </row>
    <row r="1691" spans="7:8" ht="12.75">
      <c r="G1691" s="196"/>
      <c r="H1691" s="196"/>
    </row>
    <row r="1692" spans="7:8" ht="12.75">
      <c r="G1692" s="196"/>
      <c r="H1692" s="196"/>
    </row>
    <row r="1693" spans="7:8" ht="12.75">
      <c r="G1693" s="196"/>
      <c r="H1693" s="196"/>
    </row>
    <row r="1694" spans="7:8" ht="12.75">
      <c r="G1694" s="196"/>
      <c r="H1694" s="196"/>
    </row>
    <row r="1695" spans="7:8" ht="12.75">
      <c r="G1695" s="196"/>
      <c r="H1695" s="196"/>
    </row>
    <row r="1696" spans="7:8" ht="12.75">
      <c r="G1696" s="196"/>
      <c r="H1696" s="196"/>
    </row>
    <row r="1697" spans="7:8" ht="12.75">
      <c r="G1697" s="196"/>
      <c r="H1697" s="196"/>
    </row>
    <row r="1698" spans="7:8" ht="12.75">
      <c r="G1698" s="196"/>
      <c r="H1698" s="196"/>
    </row>
    <row r="1699" spans="7:8" ht="12.75">
      <c r="G1699" s="196"/>
      <c r="H1699" s="196"/>
    </row>
    <row r="1700" spans="7:8" ht="12.75">
      <c r="G1700" s="196"/>
      <c r="H1700" s="196"/>
    </row>
    <row r="1701" spans="7:8" ht="12.75">
      <c r="G1701" s="196"/>
      <c r="H1701" s="196"/>
    </row>
    <row r="1702" spans="7:8" ht="12.75">
      <c r="G1702" s="196"/>
      <c r="H1702" s="196"/>
    </row>
    <row r="1703" spans="7:8" ht="12.75">
      <c r="G1703" s="196"/>
      <c r="H1703" s="196"/>
    </row>
    <row r="1704" spans="7:8" ht="12.75">
      <c r="G1704" s="196"/>
      <c r="H1704" s="196"/>
    </row>
    <row r="1705" spans="7:8" ht="12.75">
      <c r="G1705" s="196"/>
      <c r="H1705" s="196"/>
    </row>
    <row r="1706" spans="7:8" ht="12.75">
      <c r="G1706" s="196"/>
      <c r="H1706" s="196"/>
    </row>
    <row r="1707" spans="7:8" ht="12.75">
      <c r="G1707" s="196"/>
      <c r="H1707" s="196"/>
    </row>
    <row r="1708" spans="7:8" ht="12.75">
      <c r="G1708" s="196"/>
      <c r="H1708" s="196"/>
    </row>
    <row r="1709" spans="7:8" ht="12.75">
      <c r="G1709" s="196"/>
      <c r="H1709" s="196"/>
    </row>
    <row r="1710" spans="7:8" ht="12.75">
      <c r="G1710" s="196"/>
      <c r="H1710" s="196"/>
    </row>
    <row r="1711" spans="7:8" ht="12.75">
      <c r="G1711" s="196"/>
      <c r="H1711" s="196"/>
    </row>
    <row r="1712" spans="7:8" ht="12.75">
      <c r="G1712" s="196"/>
      <c r="H1712" s="196"/>
    </row>
    <row r="1713" spans="7:8" ht="12.75">
      <c r="G1713" s="196"/>
      <c r="H1713" s="196"/>
    </row>
    <row r="1714" spans="7:8" ht="12.75">
      <c r="G1714" s="196"/>
      <c r="H1714" s="196"/>
    </row>
    <row r="1715" spans="7:8" ht="12.75">
      <c r="G1715" s="196"/>
      <c r="H1715" s="196"/>
    </row>
    <row r="1716" spans="7:8" ht="12.75">
      <c r="G1716" s="196"/>
      <c r="H1716" s="196"/>
    </row>
    <row r="1717" spans="7:8" ht="12.75">
      <c r="G1717" s="196"/>
      <c r="H1717" s="196"/>
    </row>
    <row r="1718" spans="7:8" ht="12.75">
      <c r="G1718" s="196"/>
      <c r="H1718" s="196"/>
    </row>
    <row r="1719" spans="7:8" ht="12.75">
      <c r="G1719" s="196"/>
      <c r="H1719" s="196"/>
    </row>
    <row r="1720" spans="7:8" ht="12.75">
      <c r="G1720" s="196"/>
      <c r="H1720" s="196"/>
    </row>
    <row r="1721" spans="7:8" ht="12.75">
      <c r="G1721" s="196"/>
      <c r="H1721" s="196"/>
    </row>
    <row r="1722" spans="7:8" ht="12.75">
      <c r="G1722" s="196"/>
      <c r="H1722" s="196"/>
    </row>
    <row r="1723" spans="7:8" ht="12.75">
      <c r="G1723" s="196"/>
      <c r="H1723" s="196"/>
    </row>
    <row r="1724" spans="7:8" ht="12.75">
      <c r="G1724" s="196"/>
      <c r="H1724" s="196"/>
    </row>
    <row r="1725" spans="7:8" ht="12.75">
      <c r="G1725" s="196"/>
      <c r="H1725" s="196"/>
    </row>
    <row r="1726" spans="7:8" ht="12.75">
      <c r="G1726" s="196"/>
      <c r="H1726" s="196"/>
    </row>
    <row r="1727" spans="7:8" ht="12.75">
      <c r="G1727" s="196"/>
      <c r="H1727" s="196"/>
    </row>
    <row r="1728" spans="7:8" ht="12.75">
      <c r="G1728" s="196"/>
      <c r="H1728" s="196"/>
    </row>
    <row r="1729" spans="7:8" ht="12.75">
      <c r="G1729" s="196"/>
      <c r="H1729" s="196"/>
    </row>
    <row r="1730" spans="7:8" ht="12.75">
      <c r="G1730" s="196"/>
      <c r="H1730" s="196"/>
    </row>
    <row r="1731" spans="7:8" ht="12.75">
      <c r="G1731" s="196"/>
      <c r="H1731" s="196"/>
    </row>
    <row r="1732" spans="7:8" ht="12.75">
      <c r="G1732" s="196"/>
      <c r="H1732" s="196"/>
    </row>
    <row r="1733" spans="7:8" ht="12.75">
      <c r="G1733" s="196"/>
      <c r="H1733" s="196"/>
    </row>
    <row r="1734" spans="7:8" ht="12.75">
      <c r="G1734" s="196"/>
      <c r="H1734" s="196"/>
    </row>
    <row r="1735" spans="7:8" ht="12.75">
      <c r="G1735" s="196"/>
      <c r="H1735" s="196"/>
    </row>
    <row r="1736" spans="7:8" ht="12.75">
      <c r="G1736" s="196"/>
      <c r="H1736" s="196"/>
    </row>
    <row r="1737" spans="7:8" ht="12.75">
      <c r="G1737" s="196"/>
      <c r="H1737" s="196"/>
    </row>
    <row r="1738" spans="7:8" ht="12.75">
      <c r="G1738" s="196"/>
      <c r="H1738" s="196"/>
    </row>
    <row r="1739" spans="7:8" ht="12.75">
      <c r="G1739" s="196"/>
      <c r="H1739" s="196"/>
    </row>
    <row r="1740" spans="7:8" ht="12.75">
      <c r="G1740" s="196"/>
      <c r="H1740" s="196"/>
    </row>
    <row r="1741" spans="7:8" ht="12.75">
      <c r="G1741" s="196"/>
      <c r="H1741" s="196"/>
    </row>
    <row r="1742" spans="7:8" ht="12.75">
      <c r="G1742" s="196"/>
      <c r="H1742" s="196"/>
    </row>
    <row r="1743" spans="7:8" ht="12.75">
      <c r="G1743" s="196"/>
      <c r="H1743" s="196"/>
    </row>
    <row r="1744" spans="7:8" ht="12.75">
      <c r="G1744" s="196"/>
      <c r="H1744" s="196"/>
    </row>
    <row r="1745" spans="7:8" ht="12.75">
      <c r="G1745" s="196"/>
      <c r="H1745" s="196"/>
    </row>
    <row r="1746" spans="7:8" ht="12.75">
      <c r="G1746" s="196"/>
      <c r="H1746" s="196"/>
    </row>
    <row r="1747" spans="7:8" ht="12.75">
      <c r="G1747" s="196"/>
      <c r="H1747" s="196"/>
    </row>
    <row r="1748" spans="7:8" ht="12.75">
      <c r="G1748" s="196"/>
      <c r="H1748" s="196"/>
    </row>
    <row r="1749" spans="7:8" ht="12.75">
      <c r="G1749" s="196"/>
      <c r="H1749" s="196"/>
    </row>
    <row r="1750" spans="7:8" ht="12.75">
      <c r="G1750" s="196"/>
      <c r="H1750" s="196"/>
    </row>
    <row r="1751" spans="7:8" ht="12.75">
      <c r="G1751" s="196"/>
      <c r="H1751" s="196"/>
    </row>
    <row r="1752" spans="7:8" ht="12.75">
      <c r="G1752" s="196"/>
      <c r="H1752" s="196"/>
    </row>
    <row r="1753" spans="7:8" ht="12.75">
      <c r="G1753" s="196"/>
      <c r="H1753" s="196"/>
    </row>
    <row r="1754" spans="7:8" ht="12.75">
      <c r="G1754" s="196"/>
      <c r="H1754" s="196"/>
    </row>
    <row r="1755" spans="7:8" ht="12.75">
      <c r="G1755" s="196"/>
      <c r="H1755" s="196"/>
    </row>
    <row r="1756" spans="7:8" ht="12.75">
      <c r="G1756" s="196"/>
      <c r="H1756" s="196"/>
    </row>
    <row r="1757" spans="7:8" ht="12.75">
      <c r="G1757" s="196"/>
      <c r="H1757" s="196"/>
    </row>
    <row r="1758" spans="7:8" ht="12.75">
      <c r="G1758" s="196"/>
      <c r="H1758" s="196"/>
    </row>
    <row r="1759" spans="7:8" ht="12.75">
      <c r="G1759" s="196"/>
      <c r="H1759" s="196"/>
    </row>
    <row r="1760" spans="7:8" ht="12.75">
      <c r="G1760" s="196"/>
      <c r="H1760" s="196"/>
    </row>
    <row r="1761" spans="7:8" ht="12.75">
      <c r="G1761" s="196"/>
      <c r="H1761" s="196"/>
    </row>
    <row r="1762" spans="7:8" ht="12.75">
      <c r="G1762" s="196"/>
      <c r="H1762" s="196"/>
    </row>
    <row r="1763" spans="7:8" ht="12.75">
      <c r="G1763" s="196"/>
      <c r="H1763" s="196"/>
    </row>
    <row r="1764" spans="7:8" ht="12.75">
      <c r="G1764" s="196"/>
      <c r="H1764" s="196"/>
    </row>
    <row r="1765" spans="7:8" ht="12.75">
      <c r="G1765" s="196"/>
      <c r="H1765" s="196"/>
    </row>
    <row r="1766" spans="7:8" ht="12.75">
      <c r="G1766" s="196"/>
      <c r="H1766" s="196"/>
    </row>
    <row r="1767" spans="7:8" ht="12.75">
      <c r="G1767" s="196"/>
      <c r="H1767" s="196"/>
    </row>
    <row r="1768" spans="7:8" ht="12.75">
      <c r="G1768" s="196"/>
      <c r="H1768" s="196"/>
    </row>
    <row r="1769" spans="7:8" ht="12.75">
      <c r="G1769" s="196"/>
      <c r="H1769" s="196"/>
    </row>
    <row r="1770" spans="7:8" ht="12.75">
      <c r="G1770" s="196"/>
      <c r="H1770" s="196"/>
    </row>
    <row r="1771" spans="7:8" ht="12.75">
      <c r="G1771" s="196"/>
      <c r="H1771" s="196"/>
    </row>
    <row r="1772" spans="7:8" ht="12.75">
      <c r="G1772" s="196"/>
      <c r="H1772" s="196"/>
    </row>
    <row r="1773" spans="7:8" ht="12.75">
      <c r="G1773" s="196"/>
      <c r="H1773" s="196"/>
    </row>
    <row r="1774" spans="7:8" ht="12.75">
      <c r="G1774" s="196"/>
      <c r="H1774" s="196"/>
    </row>
    <row r="1775" spans="7:8" ht="12.75">
      <c r="G1775" s="196"/>
      <c r="H1775" s="196"/>
    </row>
    <row r="1776" spans="7:8" ht="12.75">
      <c r="G1776" s="196"/>
      <c r="H1776" s="196"/>
    </row>
    <row r="1777" spans="7:8" ht="12.75">
      <c r="G1777" s="196"/>
      <c r="H1777" s="196"/>
    </row>
    <row r="1778" spans="7:8" ht="12.75">
      <c r="G1778" s="196"/>
      <c r="H1778" s="196"/>
    </row>
    <row r="1779" spans="7:8" ht="12.75">
      <c r="G1779" s="196"/>
      <c r="H1779" s="196"/>
    </row>
    <row r="1780" spans="7:8" ht="12.75">
      <c r="G1780" s="196"/>
      <c r="H1780" s="196"/>
    </row>
    <row r="1781" spans="7:8" ht="12.75">
      <c r="G1781" s="196"/>
      <c r="H1781" s="196"/>
    </row>
    <row r="1782" spans="7:8" ht="12.75">
      <c r="G1782" s="196"/>
      <c r="H1782" s="196"/>
    </row>
    <row r="1783" spans="7:8" ht="12.75">
      <c r="G1783" s="196"/>
      <c r="H1783" s="196"/>
    </row>
    <row r="1784" spans="7:8" ht="12.75">
      <c r="G1784" s="196"/>
      <c r="H1784" s="196"/>
    </row>
    <row r="1785" spans="7:8" ht="12.75">
      <c r="G1785" s="196"/>
      <c r="H1785" s="196"/>
    </row>
    <row r="1786" spans="7:8" ht="12.75">
      <c r="G1786" s="196"/>
      <c r="H1786" s="196"/>
    </row>
    <row r="1787" spans="7:8" ht="12.75">
      <c r="G1787" s="196"/>
      <c r="H1787" s="196"/>
    </row>
    <row r="1788" spans="7:8" ht="12.75">
      <c r="G1788" s="196"/>
      <c r="H1788" s="196"/>
    </row>
    <row r="1789" spans="7:8" ht="12.75">
      <c r="G1789" s="196"/>
      <c r="H1789" s="196"/>
    </row>
    <row r="1790" spans="7:8" ht="12.75">
      <c r="G1790" s="196"/>
      <c r="H1790" s="196"/>
    </row>
    <row r="1791" spans="7:8" ht="12.75">
      <c r="G1791" s="196"/>
      <c r="H1791" s="196"/>
    </row>
    <row r="1792" spans="7:8" ht="12.75">
      <c r="G1792" s="196"/>
      <c r="H1792" s="196"/>
    </row>
    <row r="1793" spans="7:8" ht="12.75">
      <c r="G1793" s="196"/>
      <c r="H1793" s="196"/>
    </row>
    <row r="1794" spans="7:8" ht="12.75">
      <c r="G1794" s="196"/>
      <c r="H1794" s="196"/>
    </row>
    <row r="1795" spans="7:8" ht="12.75">
      <c r="G1795" s="196"/>
      <c r="H1795" s="196"/>
    </row>
    <row r="1796" spans="7:8" ht="12.75">
      <c r="G1796" s="196"/>
      <c r="H1796" s="196"/>
    </row>
    <row r="1797" spans="7:8" ht="12.75">
      <c r="G1797" s="196"/>
      <c r="H1797" s="196"/>
    </row>
    <row r="1798" spans="7:8" ht="12.75">
      <c r="G1798" s="196"/>
      <c r="H1798" s="196"/>
    </row>
    <row r="1799" spans="7:8" ht="12.75">
      <c r="G1799" s="196"/>
      <c r="H1799" s="196"/>
    </row>
    <row r="1800" spans="7:8" ht="12.75">
      <c r="G1800" s="196"/>
      <c r="H1800" s="196"/>
    </row>
    <row r="1801" spans="7:8" ht="12.75">
      <c r="G1801" s="196"/>
      <c r="H1801" s="196"/>
    </row>
    <row r="1802" spans="7:8" ht="12.75">
      <c r="G1802" s="196"/>
      <c r="H1802" s="196"/>
    </row>
    <row r="1803" spans="7:8" ht="12.75">
      <c r="G1803" s="196"/>
      <c r="H1803" s="196"/>
    </row>
    <row r="1804" spans="7:8" ht="12.75">
      <c r="G1804" s="196"/>
      <c r="H1804" s="196"/>
    </row>
    <row r="1805" spans="7:8" ht="12.75">
      <c r="G1805" s="196"/>
      <c r="H1805" s="196"/>
    </row>
    <row r="1806" spans="7:8" ht="12.75">
      <c r="G1806" s="196"/>
      <c r="H1806" s="196"/>
    </row>
    <row r="1807" spans="7:8" ht="12.75">
      <c r="G1807" s="196"/>
      <c r="H1807" s="196"/>
    </row>
    <row r="1808" spans="7:8" ht="12.75">
      <c r="G1808" s="196"/>
      <c r="H1808" s="196"/>
    </row>
    <row r="1809" spans="7:8" ht="12.75">
      <c r="G1809" s="196"/>
      <c r="H1809" s="196"/>
    </row>
    <row r="1810" spans="7:8" ht="12.75">
      <c r="G1810" s="196"/>
      <c r="H1810" s="196"/>
    </row>
    <row r="1811" spans="7:8" ht="12.75">
      <c r="G1811" s="196"/>
      <c r="H1811" s="196"/>
    </row>
    <row r="1812" spans="7:8" ht="12.75">
      <c r="G1812" s="196"/>
      <c r="H1812" s="196"/>
    </row>
    <row r="1813" spans="7:8" ht="12.75">
      <c r="G1813" s="196"/>
      <c r="H1813" s="196"/>
    </row>
    <row r="1814" spans="7:8" ht="12.75">
      <c r="G1814" s="196"/>
      <c r="H1814" s="196"/>
    </row>
    <row r="1815" spans="7:8" ht="12.75">
      <c r="G1815" s="196"/>
      <c r="H1815" s="196"/>
    </row>
    <row r="1816" spans="7:8" ht="12.75">
      <c r="G1816" s="196"/>
      <c r="H1816" s="196"/>
    </row>
    <row r="1817" spans="7:8" ht="12.75">
      <c r="G1817" s="196"/>
      <c r="H1817" s="196"/>
    </row>
    <row r="1818" spans="7:8" ht="12.75">
      <c r="G1818" s="196"/>
      <c r="H1818" s="196"/>
    </row>
    <row r="1819" spans="7:8" ht="12.75">
      <c r="G1819" s="196"/>
      <c r="H1819" s="196"/>
    </row>
    <row r="1820" spans="7:8" ht="12.75">
      <c r="G1820" s="196"/>
      <c r="H1820" s="196"/>
    </row>
    <row r="1821" spans="7:8" ht="12.75">
      <c r="G1821" s="196"/>
      <c r="H1821" s="196"/>
    </row>
    <row r="1822" spans="7:8" ht="12.75">
      <c r="G1822" s="196"/>
      <c r="H1822" s="196"/>
    </row>
    <row r="1823" spans="7:8" ht="12.75">
      <c r="G1823" s="196"/>
      <c r="H1823" s="196"/>
    </row>
    <row r="1824" spans="7:8" ht="12.75">
      <c r="G1824" s="196"/>
      <c r="H1824" s="196"/>
    </row>
    <row r="1825" spans="7:8" ht="12.75">
      <c r="G1825" s="196"/>
      <c r="H1825" s="196"/>
    </row>
    <row r="1826" spans="7:8" ht="12.75">
      <c r="G1826" s="196"/>
      <c r="H1826" s="196"/>
    </row>
    <row r="1827" spans="7:8" ht="12.75">
      <c r="G1827" s="196"/>
      <c r="H1827" s="196"/>
    </row>
    <row r="1828" spans="7:8" ht="12.75">
      <c r="G1828" s="196"/>
      <c r="H1828" s="196"/>
    </row>
    <row r="1829" spans="7:8" ht="12.75">
      <c r="G1829" s="196"/>
      <c r="H1829" s="196"/>
    </row>
    <row r="1830" spans="7:8" ht="12.75">
      <c r="G1830" s="196"/>
      <c r="H1830" s="196"/>
    </row>
    <row r="1831" spans="7:8" ht="12.75">
      <c r="G1831" s="196"/>
      <c r="H1831" s="196"/>
    </row>
    <row r="1832" spans="7:8" ht="12.75">
      <c r="G1832" s="196"/>
      <c r="H1832" s="196"/>
    </row>
    <row r="1833" spans="7:8" ht="12.75">
      <c r="G1833" s="196"/>
      <c r="H1833" s="196"/>
    </row>
    <row r="1834" spans="7:8" ht="12.75">
      <c r="G1834" s="196"/>
      <c r="H1834" s="196"/>
    </row>
    <row r="1835" spans="7:8" ht="12.75">
      <c r="G1835" s="196"/>
      <c r="H1835" s="196"/>
    </row>
    <row r="1836" spans="7:8" ht="12.75">
      <c r="G1836" s="196"/>
      <c r="H1836" s="196"/>
    </row>
    <row r="1837" spans="7:8" ht="12.75">
      <c r="G1837" s="196"/>
      <c r="H1837" s="196"/>
    </row>
    <row r="1838" spans="7:8" ht="12.75">
      <c r="G1838" s="196"/>
      <c r="H1838" s="196"/>
    </row>
    <row r="1839" spans="7:8" ht="12.75">
      <c r="G1839" s="196"/>
      <c r="H1839" s="196"/>
    </row>
    <row r="1840" spans="7:8" ht="12.75">
      <c r="G1840" s="196"/>
      <c r="H1840" s="196"/>
    </row>
    <row r="1841" spans="7:8" ht="12.75">
      <c r="G1841" s="196"/>
      <c r="H1841" s="196"/>
    </row>
    <row r="1842" spans="7:8" ht="12.75">
      <c r="G1842" s="196"/>
      <c r="H1842" s="196"/>
    </row>
    <row r="1843" spans="7:8" ht="12.75">
      <c r="G1843" s="196"/>
      <c r="H1843" s="196"/>
    </row>
    <row r="1844" spans="7:8" ht="12.75">
      <c r="G1844" s="196"/>
      <c r="H1844" s="196"/>
    </row>
    <row r="1845" spans="7:8" ht="12.75">
      <c r="G1845" s="196"/>
      <c r="H1845" s="196"/>
    </row>
    <row r="1846" spans="7:8" ht="12.75">
      <c r="G1846" s="196"/>
      <c r="H1846" s="196"/>
    </row>
    <row r="1847" spans="7:8" ht="12.75">
      <c r="G1847" s="196"/>
      <c r="H1847" s="196"/>
    </row>
    <row r="1848" spans="7:8" ht="12.75">
      <c r="G1848" s="196"/>
      <c r="H1848" s="196"/>
    </row>
    <row r="1849" spans="7:8" ht="12.75">
      <c r="G1849" s="196"/>
      <c r="H1849" s="196"/>
    </row>
    <row r="1850" spans="7:8" ht="12.75">
      <c r="G1850" s="196"/>
      <c r="H1850" s="196"/>
    </row>
    <row r="1851" spans="7:8" ht="12.75">
      <c r="G1851" s="196"/>
      <c r="H1851" s="196"/>
    </row>
    <row r="1852" spans="7:8" ht="12.75">
      <c r="G1852" s="196"/>
      <c r="H1852" s="196"/>
    </row>
    <row r="1853" spans="7:8" ht="12.75">
      <c r="G1853" s="196"/>
      <c r="H1853" s="196"/>
    </row>
    <row r="1854" spans="7:8" ht="12.75">
      <c r="G1854" s="196"/>
      <c r="H1854" s="196"/>
    </row>
    <row r="1855" spans="7:8" ht="12.75">
      <c r="G1855" s="196"/>
      <c r="H1855" s="196"/>
    </row>
    <row r="1856" spans="7:8" ht="12.75">
      <c r="G1856" s="196"/>
      <c r="H1856" s="196"/>
    </row>
    <row r="1857" spans="7:8" ht="12.75">
      <c r="G1857" s="196"/>
      <c r="H1857" s="196"/>
    </row>
    <row r="1858" spans="7:8" ht="12.75">
      <c r="G1858" s="196"/>
      <c r="H1858" s="196"/>
    </row>
    <row r="1859" spans="7:8" ht="12.75">
      <c r="G1859" s="196"/>
      <c r="H1859" s="196"/>
    </row>
    <row r="1860" spans="7:8" ht="12.75">
      <c r="G1860" s="196"/>
      <c r="H1860" s="196"/>
    </row>
    <row r="1861" spans="7:8" ht="12.75">
      <c r="G1861" s="196"/>
      <c r="H1861" s="196"/>
    </row>
    <row r="1862" spans="7:8" ht="12.75">
      <c r="G1862" s="196"/>
      <c r="H1862" s="196"/>
    </row>
    <row r="1863" spans="7:8" ht="12.75">
      <c r="G1863" s="196"/>
      <c r="H1863" s="196"/>
    </row>
    <row r="1864" spans="7:8" ht="12.75">
      <c r="G1864" s="196"/>
      <c r="H1864" s="196"/>
    </row>
    <row r="1865" spans="7:8" ht="12.75">
      <c r="G1865" s="196"/>
      <c r="H1865" s="196"/>
    </row>
    <row r="1866" spans="7:8" ht="12.75">
      <c r="G1866" s="196"/>
      <c r="H1866" s="196"/>
    </row>
    <row r="1867" spans="7:8" ht="12.75">
      <c r="G1867" s="196"/>
      <c r="H1867" s="196"/>
    </row>
    <row r="1868" spans="7:8" ht="12.75">
      <c r="G1868" s="196"/>
      <c r="H1868" s="196"/>
    </row>
    <row r="1869" spans="7:8" ht="12.75">
      <c r="G1869" s="196"/>
      <c r="H1869" s="196"/>
    </row>
    <row r="1870" spans="7:8" ht="12.75">
      <c r="G1870" s="196"/>
      <c r="H1870" s="196"/>
    </row>
    <row r="1871" spans="7:8" ht="12.75">
      <c r="G1871" s="196"/>
      <c r="H1871" s="196"/>
    </row>
    <row r="1872" spans="7:8" ht="12.75">
      <c r="G1872" s="196"/>
      <c r="H1872" s="196"/>
    </row>
    <row r="1873" spans="7:8" ht="12.75">
      <c r="G1873" s="196"/>
      <c r="H1873" s="196"/>
    </row>
    <row r="1874" spans="7:8" ht="12.75">
      <c r="G1874" s="196"/>
      <c r="H1874" s="196"/>
    </row>
    <row r="1875" spans="7:8" ht="12.75">
      <c r="G1875" s="196"/>
      <c r="H1875" s="196"/>
    </row>
    <row r="1876" spans="7:8" ht="12.75">
      <c r="G1876" s="196"/>
      <c r="H1876" s="196"/>
    </row>
    <row r="1877" spans="7:8" ht="12.75">
      <c r="G1877" s="196"/>
      <c r="H1877" s="196"/>
    </row>
    <row r="1878" spans="7:8" ht="12.75">
      <c r="G1878" s="196"/>
      <c r="H1878" s="196"/>
    </row>
    <row r="1879" spans="7:8" ht="12.75">
      <c r="G1879" s="196"/>
      <c r="H1879" s="196"/>
    </row>
    <row r="1880" spans="7:8" ht="12.75">
      <c r="G1880" s="196"/>
      <c r="H1880" s="196"/>
    </row>
    <row r="1881" spans="7:8" ht="12.75">
      <c r="G1881" s="196"/>
      <c r="H1881" s="196"/>
    </row>
    <row r="1882" spans="7:8" ht="12.75">
      <c r="G1882" s="196"/>
      <c r="H1882" s="196"/>
    </row>
    <row r="1883" spans="7:8" ht="12.75">
      <c r="G1883" s="196"/>
      <c r="H1883" s="196"/>
    </row>
    <row r="1884" spans="7:8" ht="12.75">
      <c r="G1884" s="196"/>
      <c r="H1884" s="196"/>
    </row>
    <row r="1885" spans="7:8" ht="12.75">
      <c r="G1885" s="196"/>
      <c r="H1885" s="196"/>
    </row>
    <row r="1886" spans="7:8" ht="12.75">
      <c r="G1886" s="196"/>
      <c r="H1886" s="196"/>
    </row>
    <row r="1887" spans="7:8" ht="12.75">
      <c r="G1887" s="196"/>
      <c r="H1887" s="196"/>
    </row>
    <row r="1888" spans="7:8" ht="12.75">
      <c r="G1888" s="196"/>
      <c r="H1888" s="196"/>
    </row>
    <row r="1889" spans="7:8" ht="12.75">
      <c r="G1889" s="196"/>
      <c r="H1889" s="196"/>
    </row>
    <row r="1890" spans="7:8" ht="12.75">
      <c r="G1890" s="196"/>
      <c r="H1890" s="196"/>
    </row>
    <row r="1891" spans="7:8" ht="12.75">
      <c r="G1891" s="196"/>
      <c r="H1891" s="196"/>
    </row>
    <row r="1892" spans="7:8" ht="12.75">
      <c r="G1892" s="196"/>
      <c r="H1892" s="196"/>
    </row>
    <row r="1893" spans="7:8" ht="12.75">
      <c r="G1893" s="196"/>
      <c r="H1893" s="196"/>
    </row>
    <row r="1894" spans="7:8" ht="12.75">
      <c r="G1894" s="196"/>
      <c r="H1894" s="196"/>
    </row>
    <row r="1895" spans="7:8" ht="12.75">
      <c r="G1895" s="196"/>
      <c r="H1895" s="196"/>
    </row>
    <row r="1896" spans="7:8" ht="12.75">
      <c r="G1896" s="196"/>
      <c r="H1896" s="196"/>
    </row>
    <row r="1897" spans="7:8" ht="12.75">
      <c r="G1897" s="196"/>
      <c r="H1897" s="196"/>
    </row>
    <row r="1898" spans="7:8" ht="12.75">
      <c r="G1898" s="196"/>
      <c r="H1898" s="196"/>
    </row>
    <row r="1899" spans="7:8" ht="12.75">
      <c r="G1899" s="196"/>
      <c r="H1899" s="196"/>
    </row>
    <row r="1900" spans="7:8" ht="12.75">
      <c r="G1900" s="196"/>
      <c r="H1900" s="196"/>
    </row>
    <row r="1901" spans="7:8" ht="12.75">
      <c r="G1901" s="196"/>
      <c r="H1901" s="196"/>
    </row>
    <row r="1902" spans="7:8" ht="12.75">
      <c r="G1902" s="196"/>
      <c r="H1902" s="196"/>
    </row>
    <row r="1903" spans="7:8" ht="12.75">
      <c r="G1903" s="196"/>
      <c r="H1903" s="196"/>
    </row>
    <row r="1904" spans="7:8" ht="12.75">
      <c r="G1904" s="196"/>
      <c r="H1904" s="196"/>
    </row>
    <row r="1905" spans="7:8" ht="12.75">
      <c r="G1905" s="196"/>
      <c r="H1905" s="196"/>
    </row>
    <row r="1906" spans="7:8" ht="12.75">
      <c r="G1906" s="196"/>
      <c r="H1906" s="196"/>
    </row>
    <row r="1907" spans="7:8" ht="12.75">
      <c r="G1907" s="196"/>
      <c r="H1907" s="196"/>
    </row>
    <row r="1908" spans="7:8" ht="12.75">
      <c r="G1908" s="196"/>
      <c r="H1908" s="196"/>
    </row>
    <row r="1909" spans="7:8" ht="12.75">
      <c r="G1909" s="196"/>
      <c r="H1909" s="196"/>
    </row>
    <row r="1910" spans="7:8" ht="12.75">
      <c r="G1910" s="196"/>
      <c r="H1910" s="196"/>
    </row>
    <row r="1911" spans="7:8" ht="12.75">
      <c r="G1911" s="196"/>
      <c r="H1911" s="196"/>
    </row>
    <row r="1912" spans="7:8" ht="12.75">
      <c r="G1912" s="196"/>
      <c r="H1912" s="196"/>
    </row>
    <row r="1913" spans="7:8" ht="12.75">
      <c r="G1913" s="196"/>
      <c r="H1913" s="196"/>
    </row>
    <row r="1914" spans="7:8" ht="12.75">
      <c r="G1914" s="196"/>
      <c r="H1914" s="196"/>
    </row>
    <row r="1915" spans="7:8" ht="12.75">
      <c r="G1915" s="196"/>
      <c r="H1915" s="196"/>
    </row>
    <row r="1916" spans="7:8" ht="12.75">
      <c r="G1916" s="196"/>
      <c r="H1916" s="196"/>
    </row>
    <row r="1917" spans="7:8" ht="12.75">
      <c r="G1917" s="196"/>
      <c r="H1917" s="196"/>
    </row>
    <row r="1918" spans="7:8" ht="12.75">
      <c r="G1918" s="196"/>
      <c r="H1918" s="196"/>
    </row>
    <row r="1919" spans="7:8" ht="12.75">
      <c r="G1919" s="196"/>
      <c r="H1919" s="196"/>
    </row>
    <row r="1920" spans="7:8" ht="12.75">
      <c r="G1920" s="196"/>
      <c r="H1920" s="196"/>
    </row>
    <row r="1921" spans="7:8" ht="12.75">
      <c r="G1921" s="196"/>
      <c r="H1921" s="196"/>
    </row>
    <row r="1922" spans="7:8" ht="12.75">
      <c r="G1922" s="196"/>
      <c r="H1922" s="196"/>
    </row>
    <row r="1923" spans="7:8" ht="12.75">
      <c r="G1923" s="196"/>
      <c r="H1923" s="196"/>
    </row>
    <row r="1924" spans="7:8" ht="12.75">
      <c r="G1924" s="196"/>
      <c r="H1924" s="196"/>
    </row>
    <row r="1925" spans="7:8" ht="12.75">
      <c r="G1925" s="196"/>
      <c r="H1925" s="196"/>
    </row>
    <row r="1926" spans="7:8" ht="12.75">
      <c r="G1926" s="196"/>
      <c r="H1926" s="196"/>
    </row>
    <row r="1927" spans="7:8" ht="12.75">
      <c r="G1927" s="196"/>
      <c r="H1927" s="196"/>
    </row>
    <row r="1928" spans="7:8" ht="12.75">
      <c r="G1928" s="196"/>
      <c r="H1928" s="196"/>
    </row>
    <row r="1929" spans="7:8" ht="12.75">
      <c r="G1929" s="196"/>
      <c r="H1929" s="196"/>
    </row>
    <row r="1930" spans="7:8" ht="12.75">
      <c r="G1930" s="196"/>
      <c r="H1930" s="196"/>
    </row>
    <row r="1931" spans="7:8" ht="12.75">
      <c r="G1931" s="196"/>
      <c r="H1931" s="196"/>
    </row>
    <row r="1932" spans="7:8" ht="12.75">
      <c r="G1932" s="196"/>
      <c r="H1932" s="196"/>
    </row>
    <row r="1933" spans="7:8" ht="12.75">
      <c r="G1933" s="196"/>
      <c r="H1933" s="196"/>
    </row>
    <row r="1934" spans="7:8" ht="12.75">
      <c r="G1934" s="196"/>
      <c r="H1934" s="196"/>
    </row>
    <row r="1935" spans="7:8" ht="12.75">
      <c r="G1935" s="196"/>
      <c r="H1935" s="196"/>
    </row>
    <row r="1936" spans="7:8" ht="12.75">
      <c r="G1936" s="196"/>
      <c r="H1936" s="196"/>
    </row>
    <row r="1937" spans="7:8" ht="12.75">
      <c r="G1937" s="196"/>
      <c r="H1937" s="196"/>
    </row>
    <row r="1938" spans="7:8" ht="12.75">
      <c r="G1938" s="196"/>
      <c r="H1938" s="196"/>
    </row>
    <row r="1939" spans="7:8" ht="12.75">
      <c r="G1939" s="196"/>
      <c r="H1939" s="196"/>
    </row>
    <row r="1940" spans="7:8" ht="12.75">
      <c r="G1940" s="196"/>
      <c r="H1940" s="196"/>
    </row>
    <row r="1941" spans="7:8" ht="12.75">
      <c r="G1941" s="196"/>
      <c r="H1941" s="196"/>
    </row>
    <row r="1942" spans="7:8" ht="12.75">
      <c r="G1942" s="196"/>
      <c r="H1942" s="196"/>
    </row>
    <row r="1943" spans="7:8" ht="12.75">
      <c r="G1943" s="196"/>
      <c r="H1943" s="196"/>
    </row>
    <row r="1944" spans="7:8" ht="12.75">
      <c r="G1944" s="196"/>
      <c r="H1944" s="196"/>
    </row>
    <row r="1945" spans="7:8" ht="12.75">
      <c r="G1945" s="196"/>
      <c r="H1945" s="196"/>
    </row>
    <row r="1946" spans="7:8" ht="12.75">
      <c r="G1946" s="196"/>
      <c r="H1946" s="196"/>
    </row>
    <row r="1947" spans="7:8" ht="12.75">
      <c r="G1947" s="196"/>
      <c r="H1947" s="196"/>
    </row>
    <row r="1948" spans="7:8" ht="12.75">
      <c r="G1948" s="196"/>
      <c r="H1948" s="196"/>
    </row>
    <row r="1949" spans="7:8" ht="12.75">
      <c r="G1949" s="196"/>
      <c r="H1949" s="196"/>
    </row>
    <row r="1950" spans="7:8" ht="12.75">
      <c r="G1950" s="196"/>
      <c r="H1950" s="196"/>
    </row>
    <row r="1951" spans="7:8" ht="12.75">
      <c r="G1951" s="196"/>
      <c r="H1951" s="196"/>
    </row>
    <row r="1952" spans="7:8" ht="12.75">
      <c r="G1952" s="196"/>
      <c r="H1952" s="196"/>
    </row>
    <row r="1953" spans="7:8" ht="12.75">
      <c r="G1953" s="196"/>
      <c r="H1953" s="196"/>
    </row>
    <row r="1954" spans="7:8" ht="12.75">
      <c r="G1954" s="196"/>
      <c r="H1954" s="196"/>
    </row>
    <row r="1955" spans="7:8" ht="12.75">
      <c r="G1955" s="196"/>
      <c r="H1955" s="196"/>
    </row>
    <row r="1956" spans="7:8" ht="12.75">
      <c r="G1956" s="196"/>
      <c r="H1956" s="196"/>
    </row>
    <row r="1957" spans="7:8" ht="12.75">
      <c r="G1957" s="196"/>
      <c r="H1957" s="196"/>
    </row>
    <row r="1958" spans="7:8" ht="12.75">
      <c r="G1958" s="196"/>
      <c r="H1958" s="196"/>
    </row>
    <row r="1959" spans="7:8" ht="12.75">
      <c r="G1959" s="196"/>
      <c r="H1959" s="196"/>
    </row>
    <row r="1960" spans="7:8" ht="12.75">
      <c r="G1960" s="196"/>
      <c r="H1960" s="196"/>
    </row>
    <row r="1961" spans="7:8" ht="12.75">
      <c r="G1961" s="196"/>
      <c r="H1961" s="196"/>
    </row>
    <row r="1962" spans="7:8" ht="12.75">
      <c r="G1962" s="196"/>
      <c r="H1962" s="196"/>
    </row>
    <row r="1963" spans="7:8" ht="12.75">
      <c r="G1963" s="196"/>
      <c r="H1963" s="196"/>
    </row>
    <row r="1964" spans="7:8" ht="12.75">
      <c r="G1964" s="196"/>
      <c r="H1964" s="196"/>
    </row>
    <row r="1965" spans="7:8" ht="12.75">
      <c r="G1965" s="196"/>
      <c r="H1965" s="196"/>
    </row>
    <row r="1966" spans="7:8" ht="12.75">
      <c r="G1966" s="196"/>
      <c r="H1966" s="196"/>
    </row>
    <row r="1967" spans="7:8" ht="12.75">
      <c r="G1967" s="196"/>
      <c r="H1967" s="196"/>
    </row>
    <row r="1968" spans="7:8" ht="12.75">
      <c r="G1968" s="196"/>
      <c r="H1968" s="196"/>
    </row>
    <row r="1969" spans="7:8" ht="12.75">
      <c r="G1969" s="196"/>
      <c r="H1969" s="196"/>
    </row>
    <row r="1970" spans="7:8" ht="12.75">
      <c r="G1970" s="196"/>
      <c r="H1970" s="196"/>
    </row>
    <row r="1971" spans="7:8" ht="12.75">
      <c r="G1971" s="196"/>
      <c r="H1971" s="196"/>
    </row>
    <row r="1972" spans="7:8" ht="12.75">
      <c r="G1972" s="196"/>
      <c r="H1972" s="196"/>
    </row>
    <row r="1973" spans="7:8" ht="12.75">
      <c r="G1973" s="196"/>
      <c r="H1973" s="196"/>
    </row>
    <row r="1974" spans="7:8" ht="12.75">
      <c r="G1974" s="196"/>
      <c r="H1974" s="196"/>
    </row>
    <row r="1975" spans="7:8" ht="12.75">
      <c r="G1975" s="196"/>
      <c r="H1975" s="196"/>
    </row>
    <row r="1976" spans="7:8" ht="12.75">
      <c r="G1976" s="196"/>
      <c r="H1976" s="196"/>
    </row>
    <row r="1977" spans="7:8" ht="12.75">
      <c r="G1977" s="196"/>
      <c r="H1977" s="196"/>
    </row>
    <row r="1978" spans="7:8" ht="12.75">
      <c r="G1978" s="196"/>
      <c r="H1978" s="196"/>
    </row>
    <row r="1979" spans="7:8" ht="12.75">
      <c r="G1979" s="196"/>
      <c r="H1979" s="196"/>
    </row>
    <row r="1980" spans="7:8" ht="12.75">
      <c r="G1980" s="196"/>
      <c r="H1980" s="196"/>
    </row>
    <row r="1981" spans="7:8" ht="12.75">
      <c r="G1981" s="196"/>
      <c r="H1981" s="196"/>
    </row>
    <row r="1982" spans="7:8" ht="12.75">
      <c r="G1982" s="196"/>
      <c r="H1982" s="196"/>
    </row>
    <row r="1983" spans="7:8" ht="12.75">
      <c r="G1983" s="196"/>
      <c r="H1983" s="196"/>
    </row>
    <row r="1984" spans="7:8" ht="12.75">
      <c r="G1984" s="196"/>
      <c r="H1984" s="196"/>
    </row>
    <row r="1985" spans="7:8" ht="12.75">
      <c r="G1985" s="196"/>
      <c r="H1985" s="196"/>
    </row>
    <row r="1986" spans="7:8" ht="12.75">
      <c r="G1986" s="196"/>
      <c r="H1986" s="196"/>
    </row>
    <row r="1987" spans="7:8" ht="12.75">
      <c r="G1987" s="196"/>
      <c r="H1987" s="196"/>
    </row>
    <row r="1988" spans="7:8" ht="12.75">
      <c r="G1988" s="196"/>
      <c r="H1988" s="196"/>
    </row>
    <row r="1989" spans="7:8" ht="12.75">
      <c r="G1989" s="196"/>
      <c r="H1989" s="196"/>
    </row>
    <row r="1990" spans="7:8" ht="12.75">
      <c r="G1990" s="196"/>
      <c r="H1990" s="196"/>
    </row>
    <row r="1991" spans="7:8" ht="12.75">
      <c r="G1991" s="196"/>
      <c r="H1991" s="196"/>
    </row>
    <row r="1992" spans="7:8" ht="12.75">
      <c r="G1992" s="196"/>
      <c r="H1992" s="196"/>
    </row>
    <row r="1993" spans="7:8" ht="12.75">
      <c r="G1993" s="196"/>
      <c r="H1993" s="196"/>
    </row>
    <row r="1994" spans="7:8" ht="12.75">
      <c r="G1994" s="196"/>
      <c r="H1994" s="196"/>
    </row>
    <row r="1995" spans="7:8" ht="12.75">
      <c r="G1995" s="196"/>
      <c r="H1995" s="196"/>
    </row>
    <row r="1996" spans="7:8" ht="12.75">
      <c r="G1996" s="196"/>
      <c r="H1996" s="196"/>
    </row>
    <row r="1997" spans="7:8" ht="12.75">
      <c r="G1997" s="196"/>
      <c r="H1997" s="196"/>
    </row>
    <row r="1998" spans="7:8" ht="12.75">
      <c r="G1998" s="196"/>
      <c r="H1998" s="196"/>
    </row>
    <row r="1999" spans="7:8" ht="12.75">
      <c r="G1999" s="196"/>
      <c r="H1999" s="196"/>
    </row>
    <row r="2000" spans="7:8" ht="12.75">
      <c r="G2000" s="196"/>
      <c r="H2000" s="196"/>
    </row>
    <row r="2001" spans="7:8" ht="12.75">
      <c r="G2001" s="196"/>
      <c r="H2001" s="196"/>
    </row>
    <row r="2002" spans="7:8" ht="12.75">
      <c r="G2002" s="196"/>
      <c r="H2002" s="196"/>
    </row>
    <row r="2003" spans="7:8" ht="12.75">
      <c r="G2003" s="196"/>
      <c r="H2003" s="196"/>
    </row>
    <row r="2004" spans="7:8" ht="12.75">
      <c r="G2004" s="196"/>
      <c r="H2004" s="196"/>
    </row>
    <row r="2005" spans="7:8" ht="12.75">
      <c r="G2005" s="196"/>
      <c r="H2005" s="196"/>
    </row>
    <row r="2006" spans="7:8" ht="12.75">
      <c r="G2006" s="196"/>
      <c r="H2006" s="196"/>
    </row>
    <row r="2007" spans="7:8" ht="12.75">
      <c r="G2007" s="196"/>
      <c r="H2007" s="196"/>
    </row>
    <row r="2008" spans="7:8" ht="12.75">
      <c r="G2008" s="196"/>
      <c r="H2008" s="196"/>
    </row>
    <row r="2009" spans="7:8" ht="12.75">
      <c r="G2009" s="196"/>
      <c r="H2009" s="196"/>
    </row>
    <row r="2010" spans="7:8" ht="12.75">
      <c r="G2010" s="196"/>
      <c r="H2010" s="196"/>
    </row>
    <row r="2011" spans="7:8" ht="12.75">
      <c r="G2011" s="196"/>
      <c r="H2011" s="196"/>
    </row>
    <row r="2012" spans="7:8" ht="12.75">
      <c r="G2012" s="196"/>
      <c r="H2012" s="196"/>
    </row>
    <row r="2013" spans="7:8" ht="12.75">
      <c r="G2013" s="196"/>
      <c r="H2013" s="196"/>
    </row>
    <row r="2014" spans="7:8" ht="12.75">
      <c r="G2014" s="196"/>
      <c r="H2014" s="196"/>
    </row>
    <row r="2015" spans="7:8" ht="12.75">
      <c r="G2015" s="196"/>
      <c r="H2015" s="196"/>
    </row>
    <row r="2016" spans="7:8" ht="12.75">
      <c r="G2016" s="196"/>
      <c r="H2016" s="196"/>
    </row>
    <row r="2017" spans="7:8" ht="12.75">
      <c r="G2017" s="196"/>
      <c r="H2017" s="196"/>
    </row>
    <row r="2018" spans="7:8" ht="12.75">
      <c r="G2018" s="196"/>
      <c r="H2018" s="196"/>
    </row>
    <row r="2019" spans="7:8" ht="12.75">
      <c r="G2019" s="196"/>
      <c r="H2019" s="196"/>
    </row>
    <row r="2020" spans="7:8" ht="12.75">
      <c r="G2020" s="196"/>
      <c r="H2020" s="196"/>
    </row>
    <row r="2021" spans="7:8" ht="12.75">
      <c r="G2021" s="196"/>
      <c r="H2021" s="196"/>
    </row>
    <row r="2022" spans="7:8" ht="12.75">
      <c r="G2022" s="196"/>
      <c r="H2022" s="196"/>
    </row>
    <row r="2023" spans="7:8" ht="12.75">
      <c r="G2023" s="196"/>
      <c r="H2023" s="196"/>
    </row>
    <row r="2024" spans="7:8" ht="12.75">
      <c r="G2024" s="196"/>
      <c r="H2024" s="196"/>
    </row>
    <row r="2025" spans="7:8" ht="12.75">
      <c r="G2025" s="196"/>
      <c r="H2025" s="196"/>
    </row>
    <row r="2026" spans="7:8" ht="12.75">
      <c r="G2026" s="196"/>
      <c r="H2026" s="196"/>
    </row>
    <row r="2027" spans="7:8" ht="12.75">
      <c r="G2027" s="196"/>
      <c r="H2027" s="196"/>
    </row>
    <row r="2028" spans="7:8" ht="12.75">
      <c r="G2028" s="196"/>
      <c r="H2028" s="196"/>
    </row>
    <row r="2029" spans="7:8" ht="12.75">
      <c r="G2029" s="196"/>
      <c r="H2029" s="196"/>
    </row>
    <row r="2030" spans="7:8" ht="12.75">
      <c r="G2030" s="196"/>
      <c r="H2030" s="196"/>
    </row>
    <row r="2031" spans="7:8" ht="12.75">
      <c r="G2031" s="196"/>
      <c r="H2031" s="196"/>
    </row>
    <row r="2032" spans="7:8" ht="12.75">
      <c r="G2032" s="196"/>
      <c r="H2032" s="196"/>
    </row>
    <row r="2033" spans="7:8" ht="12.75">
      <c r="G2033" s="196"/>
      <c r="H2033" s="196"/>
    </row>
    <row r="2034" spans="7:8" ht="12.75">
      <c r="G2034" s="196"/>
      <c r="H2034" s="196"/>
    </row>
    <row r="2035" spans="7:8" ht="12.75">
      <c r="G2035" s="196"/>
      <c r="H2035" s="196"/>
    </row>
    <row r="2036" spans="7:8" ht="12.75">
      <c r="G2036" s="196"/>
      <c r="H2036" s="196"/>
    </row>
    <row r="2037" spans="7:8" ht="12.75">
      <c r="G2037" s="196"/>
      <c r="H2037" s="196"/>
    </row>
    <row r="2038" spans="7:8" ht="12.75">
      <c r="G2038" s="196"/>
      <c r="H2038" s="196"/>
    </row>
    <row r="2039" spans="7:8" ht="12.75">
      <c r="G2039" s="196"/>
      <c r="H2039" s="196"/>
    </row>
    <row r="2040" spans="7:8" ht="12.75">
      <c r="G2040" s="196"/>
      <c r="H2040" s="196"/>
    </row>
    <row r="2041" spans="7:8" ht="12.75">
      <c r="G2041" s="196"/>
      <c r="H2041" s="196"/>
    </row>
    <row r="2042" spans="7:8" ht="12.75">
      <c r="G2042" s="196"/>
      <c r="H2042" s="196"/>
    </row>
    <row r="2043" spans="7:8" ht="12.75">
      <c r="G2043" s="196"/>
      <c r="H2043" s="196"/>
    </row>
    <row r="2044" spans="7:8" ht="12.75">
      <c r="G2044" s="196"/>
      <c r="H2044" s="196"/>
    </row>
    <row r="2045" spans="7:8" ht="12.75">
      <c r="G2045" s="196"/>
      <c r="H2045" s="196"/>
    </row>
    <row r="2046" spans="7:8" ht="12.75">
      <c r="G2046" s="196"/>
      <c r="H2046" s="196"/>
    </row>
    <row r="2047" spans="7:8" ht="12.75">
      <c r="G2047" s="196"/>
      <c r="H2047" s="196"/>
    </row>
    <row r="2048" spans="7:8" ht="12.75">
      <c r="G2048" s="196"/>
      <c r="H2048" s="196"/>
    </row>
    <row r="2049" spans="7:8" ht="12.75">
      <c r="G2049" s="196"/>
      <c r="H2049" s="196"/>
    </row>
    <row r="2050" spans="7:8" ht="12.75">
      <c r="G2050" s="196"/>
      <c r="H2050" s="196"/>
    </row>
    <row r="2051" spans="7:8" ht="12.75">
      <c r="G2051" s="196"/>
      <c r="H2051" s="196"/>
    </row>
    <row r="2052" spans="7:8" ht="12.75">
      <c r="G2052" s="196"/>
      <c r="H2052" s="196"/>
    </row>
    <row r="2053" spans="7:8" ht="12.75">
      <c r="G2053" s="196"/>
      <c r="H2053" s="196"/>
    </row>
    <row r="2054" spans="7:8" ht="12.75">
      <c r="G2054" s="196"/>
      <c r="H2054" s="196"/>
    </row>
    <row r="2055" spans="7:8" ht="12.75">
      <c r="G2055" s="196"/>
      <c r="H2055" s="196"/>
    </row>
    <row r="2056" spans="7:8" ht="12.75">
      <c r="G2056" s="196"/>
      <c r="H2056" s="196"/>
    </row>
    <row r="2057" spans="7:8" ht="12.75">
      <c r="G2057" s="196"/>
      <c r="H2057" s="196"/>
    </row>
    <row r="2058" spans="7:8" ht="12.75">
      <c r="G2058" s="196"/>
      <c r="H2058" s="196"/>
    </row>
    <row r="2059" spans="7:8" ht="12.75">
      <c r="G2059" s="196"/>
      <c r="H2059" s="196"/>
    </row>
    <row r="2060" spans="7:8" ht="12.75">
      <c r="G2060" s="196"/>
      <c r="H2060" s="196"/>
    </row>
    <row r="2061" spans="7:8" ht="12.75">
      <c r="G2061" s="196"/>
      <c r="H2061" s="196"/>
    </row>
    <row r="2062" spans="7:8" ht="12.75">
      <c r="G2062" s="196"/>
      <c r="H2062" s="196"/>
    </row>
    <row r="2063" spans="7:8" ht="12.75">
      <c r="G2063" s="196"/>
      <c r="H2063" s="196"/>
    </row>
    <row r="2064" spans="7:8" ht="12.75">
      <c r="G2064" s="196"/>
      <c r="H2064" s="196"/>
    </row>
    <row r="2065" spans="7:8" ht="12.75">
      <c r="G2065" s="196"/>
      <c r="H2065" s="196"/>
    </row>
    <row r="2066" spans="7:8" ht="12.75">
      <c r="G2066" s="196"/>
      <c r="H2066" s="196"/>
    </row>
    <row r="2067" spans="7:8" ht="12.75">
      <c r="G2067" s="196"/>
      <c r="H2067" s="196"/>
    </row>
    <row r="2068" spans="7:8" ht="12.75">
      <c r="G2068" s="196"/>
      <c r="H2068" s="196"/>
    </row>
    <row r="2069" spans="7:8" ht="12.75">
      <c r="G2069" s="196"/>
      <c r="H2069" s="196"/>
    </row>
    <row r="2070" spans="7:8" ht="12.75">
      <c r="G2070" s="196"/>
      <c r="H2070" s="196"/>
    </row>
    <row r="2071" spans="7:8" ht="12.75">
      <c r="G2071" s="196"/>
      <c r="H2071" s="196"/>
    </row>
    <row r="2072" spans="7:8" ht="12.75">
      <c r="G2072" s="196"/>
      <c r="H2072" s="196"/>
    </row>
    <row r="2073" spans="7:8" ht="12.75">
      <c r="G2073" s="196"/>
      <c r="H2073" s="196"/>
    </row>
    <row r="2074" spans="7:8" ht="12.75">
      <c r="G2074" s="196"/>
      <c r="H2074" s="196"/>
    </row>
    <row r="2075" spans="7:8" ht="12.75">
      <c r="G2075" s="196"/>
      <c r="H2075" s="196"/>
    </row>
    <row r="2076" spans="7:8" ht="12.75">
      <c r="G2076" s="196"/>
      <c r="H2076" s="196"/>
    </row>
    <row r="2077" spans="7:8" ht="12.75">
      <c r="G2077" s="196"/>
      <c r="H2077" s="196"/>
    </row>
    <row r="2078" spans="7:8" ht="12.75">
      <c r="G2078" s="196"/>
      <c r="H2078" s="196"/>
    </row>
    <row r="2079" spans="7:8" ht="12.75">
      <c r="G2079" s="196"/>
      <c r="H2079" s="196"/>
    </row>
    <row r="2080" spans="7:8" ht="12.75">
      <c r="G2080" s="196"/>
      <c r="H2080" s="196"/>
    </row>
    <row r="2081" spans="7:8" ht="12.75">
      <c r="G2081" s="196"/>
      <c r="H2081" s="196"/>
    </row>
    <row r="2082" spans="7:8" ht="12.75">
      <c r="G2082" s="196"/>
      <c r="H2082" s="196"/>
    </row>
    <row r="2083" spans="7:8" ht="12.75">
      <c r="G2083" s="196"/>
      <c r="H2083" s="196"/>
    </row>
    <row r="2084" spans="7:8" ht="12.75">
      <c r="G2084" s="196"/>
      <c r="H2084" s="196"/>
    </row>
    <row r="2085" spans="7:8" ht="12.75">
      <c r="G2085" s="196"/>
      <c r="H2085" s="196"/>
    </row>
    <row r="2086" spans="7:8" ht="12.75">
      <c r="G2086" s="196"/>
      <c r="H2086" s="196"/>
    </row>
    <row r="2087" spans="7:8" ht="12.75">
      <c r="G2087" s="196"/>
      <c r="H2087" s="196"/>
    </row>
    <row r="2088" spans="7:8" ht="12.75">
      <c r="G2088" s="196"/>
      <c r="H2088" s="196"/>
    </row>
    <row r="2089" spans="7:8" ht="12.75">
      <c r="G2089" s="196"/>
      <c r="H2089" s="196"/>
    </row>
    <row r="2090" spans="7:8" ht="12.75">
      <c r="G2090" s="196"/>
      <c r="H2090" s="196"/>
    </row>
    <row r="2091" spans="7:8" ht="12.75">
      <c r="G2091" s="196"/>
      <c r="H2091" s="196"/>
    </row>
    <row r="2092" spans="7:8" ht="12.75">
      <c r="G2092" s="196"/>
      <c r="H2092" s="196"/>
    </row>
    <row r="2093" spans="7:8" ht="12.75">
      <c r="G2093" s="196"/>
      <c r="H2093" s="196"/>
    </row>
    <row r="2094" spans="7:8" ht="12.75">
      <c r="G2094" s="196"/>
      <c r="H2094" s="196"/>
    </row>
    <row r="2095" spans="7:8" ht="12.75">
      <c r="G2095" s="196"/>
      <c r="H2095" s="196"/>
    </row>
    <row r="2096" spans="7:8" ht="12.75">
      <c r="G2096" s="196"/>
      <c r="H2096" s="196"/>
    </row>
    <row r="2097" spans="7:8" ht="12.75">
      <c r="G2097" s="196"/>
      <c r="H2097" s="196"/>
    </row>
    <row r="2098" spans="7:8" ht="12.75">
      <c r="G2098" s="196"/>
      <c r="H2098" s="196"/>
    </row>
    <row r="2099" spans="7:8" ht="12.75">
      <c r="G2099" s="196"/>
      <c r="H2099" s="196"/>
    </row>
    <row r="2100" spans="7:8" ht="12.75">
      <c r="G2100" s="196"/>
      <c r="H2100" s="196"/>
    </row>
    <row r="2101" spans="7:8" ht="12.75">
      <c r="G2101" s="196"/>
      <c r="H2101" s="196"/>
    </row>
    <row r="2102" spans="7:8" ht="12.75">
      <c r="G2102" s="196"/>
      <c r="H2102" s="196"/>
    </row>
    <row r="2103" spans="7:8" ht="12.75">
      <c r="G2103" s="196"/>
      <c r="H2103" s="196"/>
    </row>
    <row r="2104" spans="7:8" ht="12.75">
      <c r="G2104" s="196"/>
      <c r="H2104" s="196"/>
    </row>
    <row r="2105" spans="7:8" ht="12.75">
      <c r="G2105" s="196"/>
      <c r="H2105" s="196"/>
    </row>
    <row r="2106" spans="7:8" ht="12.75">
      <c r="G2106" s="196"/>
      <c r="H2106" s="196"/>
    </row>
    <row r="2107" spans="7:8" ht="12.75">
      <c r="G2107" s="196"/>
      <c r="H2107" s="196"/>
    </row>
    <row r="2108" spans="7:8" ht="12.75">
      <c r="G2108" s="196"/>
      <c r="H2108" s="196"/>
    </row>
    <row r="2109" spans="7:8" ht="12.75">
      <c r="G2109" s="196"/>
      <c r="H2109" s="196"/>
    </row>
    <row r="2110" spans="7:8" ht="12.75">
      <c r="G2110" s="196"/>
      <c r="H2110" s="196"/>
    </row>
    <row r="2111" spans="7:8" ht="12.75">
      <c r="G2111" s="196"/>
      <c r="H2111" s="196"/>
    </row>
    <row r="2112" spans="7:8" ht="12.75">
      <c r="G2112" s="196"/>
      <c r="H2112" s="196"/>
    </row>
    <row r="2113" spans="7:8" ht="12.75">
      <c r="G2113" s="196"/>
      <c r="H2113" s="196"/>
    </row>
    <row r="2114" spans="7:8" ht="12.75">
      <c r="G2114" s="196"/>
      <c r="H2114" s="196"/>
    </row>
    <row r="2115" spans="7:8" ht="12.75">
      <c r="G2115" s="196"/>
      <c r="H2115" s="196"/>
    </row>
    <row r="2116" spans="7:8" ht="12.75">
      <c r="G2116" s="196"/>
      <c r="H2116" s="196"/>
    </row>
    <row r="2117" spans="7:8" ht="12.75">
      <c r="G2117" s="196"/>
      <c r="H2117" s="196"/>
    </row>
    <row r="2118" spans="7:8" ht="12.75">
      <c r="G2118" s="196"/>
      <c r="H2118" s="196"/>
    </row>
    <row r="2119" spans="7:8" ht="12.75">
      <c r="G2119" s="196"/>
      <c r="H2119" s="196"/>
    </row>
    <row r="2120" spans="7:8" ht="12.75">
      <c r="G2120" s="196"/>
      <c r="H2120" s="196"/>
    </row>
    <row r="2121" spans="7:8" ht="12.75">
      <c r="G2121" s="196"/>
      <c r="H2121" s="196"/>
    </row>
    <row r="2122" spans="7:8" ht="12.75">
      <c r="G2122" s="196"/>
      <c r="H2122" s="196"/>
    </row>
    <row r="2123" spans="7:8" ht="12.75">
      <c r="G2123" s="196"/>
      <c r="H2123" s="196"/>
    </row>
    <row r="2124" spans="7:8" ht="12.75">
      <c r="G2124" s="196"/>
      <c r="H2124" s="196"/>
    </row>
    <row r="2125" spans="7:8" ht="12.75">
      <c r="G2125" s="196"/>
      <c r="H2125" s="196"/>
    </row>
    <row r="2126" spans="7:8" ht="12.75">
      <c r="G2126" s="196"/>
      <c r="H2126" s="196"/>
    </row>
    <row r="2127" spans="7:8" ht="12.75">
      <c r="G2127" s="196"/>
      <c r="H2127" s="196"/>
    </row>
    <row r="2128" spans="7:8" ht="12.75">
      <c r="G2128" s="196"/>
      <c r="H2128" s="196"/>
    </row>
    <row r="2129" spans="7:8" ht="12.75">
      <c r="G2129" s="196"/>
      <c r="H2129" s="196"/>
    </row>
    <row r="2130" spans="7:8" ht="12.75">
      <c r="G2130" s="196"/>
      <c r="H2130" s="196"/>
    </row>
    <row r="2131" spans="7:8" ht="12.75">
      <c r="G2131" s="196"/>
      <c r="H2131" s="196"/>
    </row>
    <row r="2132" spans="7:8" ht="12.75">
      <c r="G2132" s="196"/>
      <c r="H2132" s="196"/>
    </row>
    <row r="2133" spans="7:8" ht="12.75">
      <c r="G2133" s="196"/>
      <c r="H2133" s="196"/>
    </row>
    <row r="2134" spans="7:8" ht="12.75">
      <c r="G2134" s="196"/>
      <c r="H2134" s="196"/>
    </row>
    <row r="2135" spans="7:8" ht="12.75">
      <c r="G2135" s="196"/>
      <c r="H2135" s="196"/>
    </row>
    <row r="2136" spans="7:8" ht="12.75">
      <c r="G2136" s="196"/>
      <c r="H2136" s="196"/>
    </row>
    <row r="2137" spans="7:8" ht="12.75">
      <c r="G2137" s="196"/>
      <c r="H2137" s="196"/>
    </row>
    <row r="2138" spans="7:8" ht="12.75">
      <c r="G2138" s="196"/>
      <c r="H2138" s="196"/>
    </row>
    <row r="2139" spans="7:8" ht="12.75">
      <c r="G2139" s="196"/>
      <c r="H2139" s="196"/>
    </row>
    <row r="2140" spans="7:8" ht="12.75">
      <c r="G2140" s="196"/>
      <c r="H2140" s="196"/>
    </row>
    <row r="2141" spans="7:8" ht="12.75">
      <c r="G2141" s="196"/>
      <c r="H2141" s="196"/>
    </row>
    <row r="2142" spans="7:8" ht="12.75">
      <c r="G2142" s="196"/>
      <c r="H2142" s="196"/>
    </row>
    <row r="2143" spans="7:8" ht="12.75">
      <c r="G2143" s="196"/>
      <c r="H2143" s="196"/>
    </row>
    <row r="2144" spans="7:8" ht="12.75">
      <c r="G2144" s="196"/>
      <c r="H2144" s="196"/>
    </row>
    <row r="2145" spans="7:8" ht="12.75">
      <c r="G2145" s="196"/>
      <c r="H2145" s="196"/>
    </row>
    <row r="2146" spans="7:8" ht="12.75">
      <c r="G2146" s="196"/>
      <c r="H2146" s="196"/>
    </row>
    <row r="2147" spans="7:8" ht="12.75">
      <c r="G2147" s="196"/>
      <c r="H2147" s="196"/>
    </row>
    <row r="2148" spans="7:8" ht="12.75">
      <c r="G2148" s="196"/>
      <c r="H2148" s="196"/>
    </row>
    <row r="2149" spans="7:8" ht="12.75">
      <c r="G2149" s="196"/>
      <c r="H2149" s="196"/>
    </row>
    <row r="2150" spans="7:8" ht="12.75">
      <c r="G2150" s="196"/>
      <c r="H2150" s="196"/>
    </row>
    <row r="2151" spans="7:8" ht="12.75">
      <c r="G2151" s="196"/>
      <c r="H2151" s="196"/>
    </row>
    <row r="2152" spans="7:8" ht="12.75">
      <c r="G2152" s="196"/>
      <c r="H2152" s="196"/>
    </row>
    <row r="2153" spans="7:8" ht="12.75">
      <c r="G2153" s="196"/>
      <c r="H2153" s="196"/>
    </row>
    <row r="2154" spans="7:8" ht="12.75">
      <c r="G2154" s="196"/>
      <c r="H2154" s="196"/>
    </row>
    <row r="2155" spans="7:8" ht="12.75">
      <c r="G2155" s="196"/>
      <c r="H2155" s="196"/>
    </row>
    <row r="2156" spans="7:8" ht="12.75">
      <c r="G2156" s="196"/>
      <c r="H2156" s="196"/>
    </row>
    <row r="2157" spans="7:8" ht="12.75">
      <c r="G2157" s="196"/>
      <c r="H2157" s="196"/>
    </row>
    <row r="2158" spans="7:8" ht="12.75">
      <c r="G2158" s="196"/>
      <c r="H2158" s="196"/>
    </row>
    <row r="2159" spans="7:8" ht="12.75">
      <c r="G2159" s="196"/>
      <c r="H2159" s="196"/>
    </row>
    <row r="2160" spans="7:8" ht="12.75">
      <c r="G2160" s="196"/>
      <c r="H2160" s="196"/>
    </row>
    <row r="2161" spans="7:8" ht="12.75">
      <c r="G2161" s="196"/>
      <c r="H2161" s="196"/>
    </row>
    <row r="2162" spans="7:8" ht="12.75">
      <c r="G2162" s="196"/>
      <c r="H2162" s="196"/>
    </row>
    <row r="2163" spans="7:8" ht="12.75">
      <c r="G2163" s="196"/>
      <c r="H2163" s="196"/>
    </row>
    <row r="2164" spans="7:8" ht="12.75">
      <c r="G2164" s="196"/>
      <c r="H2164" s="196"/>
    </row>
    <row r="2165" spans="7:8" ht="12.75">
      <c r="G2165" s="196"/>
      <c r="H2165" s="196"/>
    </row>
    <row r="2166" spans="7:8" ht="12.75">
      <c r="G2166" s="196"/>
      <c r="H2166" s="196"/>
    </row>
    <row r="2167" spans="7:8" ht="12.75">
      <c r="G2167" s="196"/>
      <c r="H2167" s="196"/>
    </row>
    <row r="2168" spans="7:8" ht="12.75">
      <c r="G2168" s="196"/>
      <c r="H2168" s="196"/>
    </row>
    <row r="2169" spans="7:8" ht="12.75">
      <c r="G2169" s="196"/>
      <c r="H2169" s="196"/>
    </row>
    <row r="2170" spans="7:8" ht="12.75">
      <c r="G2170" s="196"/>
      <c r="H2170" s="196"/>
    </row>
    <row r="2171" spans="7:8" ht="12.75">
      <c r="G2171" s="196"/>
      <c r="H2171" s="196"/>
    </row>
    <row r="2172" spans="7:8" ht="12.75">
      <c r="G2172" s="196"/>
      <c r="H2172" s="196"/>
    </row>
    <row r="2173" spans="7:8" ht="12.75">
      <c r="G2173" s="196"/>
      <c r="H2173" s="196"/>
    </row>
    <row r="2174" spans="7:8" ht="12.75">
      <c r="G2174" s="196"/>
      <c r="H2174" s="196"/>
    </row>
    <row r="2175" spans="7:8" ht="12.75">
      <c r="G2175" s="196"/>
      <c r="H2175" s="196"/>
    </row>
    <row r="2176" spans="7:8" ht="12.75">
      <c r="G2176" s="196"/>
      <c r="H2176" s="196"/>
    </row>
    <row r="2177" spans="7:8" ht="12.75">
      <c r="G2177" s="196"/>
      <c r="H2177" s="196"/>
    </row>
    <row r="2178" spans="7:8" ht="12.75">
      <c r="G2178" s="196"/>
      <c r="H2178" s="196"/>
    </row>
    <row r="2179" spans="7:8" ht="12.75">
      <c r="G2179" s="196"/>
      <c r="H2179" s="196"/>
    </row>
    <row r="2180" spans="7:8" ht="12.75">
      <c r="G2180" s="196"/>
      <c r="H2180" s="196"/>
    </row>
    <row r="2181" spans="7:8" ht="12.75">
      <c r="G2181" s="196"/>
      <c r="H2181" s="196"/>
    </row>
    <row r="2182" spans="7:8" ht="12.75">
      <c r="G2182" s="196"/>
      <c r="H2182" s="196"/>
    </row>
    <row r="2183" spans="7:8" ht="12.75">
      <c r="G2183" s="196"/>
      <c r="H2183" s="196"/>
    </row>
    <row r="2184" spans="7:8" ht="12.75">
      <c r="G2184" s="196"/>
      <c r="H2184" s="196"/>
    </row>
    <row r="2185" spans="7:8" ht="12.75">
      <c r="G2185" s="196"/>
      <c r="H2185" s="196"/>
    </row>
    <row r="2186" spans="7:8" ht="12.75">
      <c r="G2186" s="196"/>
      <c r="H2186" s="196"/>
    </row>
    <row r="2187" spans="7:8" ht="12.75">
      <c r="G2187" s="196"/>
      <c r="H2187" s="196"/>
    </row>
    <row r="2188" spans="7:8" ht="12.75">
      <c r="G2188" s="196"/>
      <c r="H2188" s="196"/>
    </row>
    <row r="2189" spans="7:8" ht="12.75">
      <c r="G2189" s="196"/>
      <c r="H2189" s="196"/>
    </row>
    <row r="2190" spans="7:8" ht="12.75">
      <c r="G2190" s="196"/>
      <c r="H2190" s="196"/>
    </row>
    <row r="2191" spans="7:8" ht="12.75">
      <c r="G2191" s="196"/>
      <c r="H2191" s="196"/>
    </row>
    <row r="2192" spans="7:8" ht="12.75">
      <c r="G2192" s="196"/>
      <c r="H2192" s="196"/>
    </row>
    <row r="2193" spans="7:8" ht="12.75">
      <c r="G2193" s="196"/>
      <c r="H2193" s="196"/>
    </row>
    <row r="2194" spans="7:8" ht="12.75">
      <c r="G2194" s="196"/>
      <c r="H2194" s="196"/>
    </row>
    <row r="2195" spans="7:8" ht="12.75">
      <c r="G2195" s="196"/>
      <c r="H2195" s="196"/>
    </row>
    <row r="2196" spans="7:8" ht="12.75">
      <c r="G2196" s="196"/>
      <c r="H2196" s="196"/>
    </row>
    <row r="2197" spans="7:8" ht="12.75">
      <c r="G2197" s="196"/>
      <c r="H2197" s="196"/>
    </row>
    <row r="2198" spans="7:8" ht="12.75">
      <c r="G2198" s="196"/>
      <c r="H2198" s="196"/>
    </row>
    <row r="2199" spans="7:8" ht="12.75">
      <c r="G2199" s="196"/>
      <c r="H2199" s="196"/>
    </row>
    <row r="2200" spans="7:8" ht="12.75">
      <c r="G2200" s="196"/>
      <c r="H2200" s="196"/>
    </row>
    <row r="2201" spans="7:8" ht="12.75">
      <c r="G2201" s="196"/>
      <c r="H2201" s="196"/>
    </row>
    <row r="2202" spans="7:8" ht="12.75">
      <c r="G2202" s="196"/>
      <c r="H2202" s="196"/>
    </row>
    <row r="2203" spans="7:8" ht="12.75">
      <c r="G2203" s="196"/>
      <c r="H2203" s="196"/>
    </row>
    <row r="2204" spans="7:8" ht="12.75">
      <c r="G2204" s="196"/>
      <c r="H2204" s="196"/>
    </row>
    <row r="2205" spans="7:8" ht="12.75">
      <c r="G2205" s="196"/>
      <c r="H2205" s="196"/>
    </row>
    <row r="2206" spans="7:8" ht="12.75">
      <c r="G2206" s="196"/>
      <c r="H2206" s="196"/>
    </row>
    <row r="2207" spans="7:8" ht="12.75">
      <c r="G2207" s="196"/>
      <c r="H2207" s="196"/>
    </row>
    <row r="2208" spans="7:8" ht="12.75">
      <c r="G2208" s="196"/>
      <c r="H2208" s="196"/>
    </row>
    <row r="2209" spans="7:8" ht="12.75">
      <c r="G2209" s="196"/>
      <c r="H2209" s="196"/>
    </row>
    <row r="2210" spans="7:8" ht="12.75">
      <c r="G2210" s="196"/>
      <c r="H2210" s="196"/>
    </row>
    <row r="2211" spans="7:8" ht="12.75">
      <c r="G2211" s="196"/>
      <c r="H2211" s="196"/>
    </row>
    <row r="2212" spans="7:8" ht="12.75">
      <c r="G2212" s="196"/>
      <c r="H2212" s="196"/>
    </row>
    <row r="2213" spans="7:8" ht="12.75">
      <c r="G2213" s="196"/>
      <c r="H2213" s="196"/>
    </row>
    <row r="2214" spans="7:8" ht="12.75">
      <c r="G2214" s="196"/>
      <c r="H2214" s="196"/>
    </row>
    <row r="2215" spans="7:8" ht="12.75">
      <c r="G2215" s="196"/>
      <c r="H2215" s="196"/>
    </row>
    <row r="2216" spans="7:8" ht="12.75">
      <c r="G2216" s="196"/>
      <c r="H2216" s="196"/>
    </row>
    <row r="2217" spans="7:8" ht="12.75">
      <c r="G2217" s="196"/>
      <c r="H2217" s="196"/>
    </row>
    <row r="2218" spans="7:8" ht="12.75">
      <c r="G2218" s="196"/>
      <c r="H2218" s="196"/>
    </row>
    <row r="2219" spans="7:8" ht="12.75">
      <c r="G2219" s="196"/>
      <c r="H2219" s="196"/>
    </row>
    <row r="2220" spans="7:8" ht="12.75">
      <c r="G2220" s="196"/>
      <c r="H2220" s="196"/>
    </row>
    <row r="2221" spans="7:8" ht="12.75">
      <c r="G2221" s="196"/>
      <c r="H2221" s="196"/>
    </row>
    <row r="2222" spans="7:8" ht="12.75">
      <c r="G2222" s="196"/>
      <c r="H2222" s="196"/>
    </row>
    <row r="2223" spans="7:8" ht="12.75">
      <c r="G2223" s="196"/>
      <c r="H2223" s="196"/>
    </row>
    <row r="2224" spans="7:8" ht="12.75">
      <c r="G2224" s="196"/>
      <c r="H2224" s="196"/>
    </row>
    <row r="2225" spans="7:8" ht="12.75">
      <c r="G2225" s="196"/>
      <c r="H2225" s="196"/>
    </row>
    <row r="2226" spans="7:8" ht="12.75">
      <c r="G2226" s="196"/>
      <c r="H2226" s="196"/>
    </row>
    <row r="2227" spans="7:8" ht="12.75">
      <c r="G2227" s="196"/>
      <c r="H2227" s="196"/>
    </row>
    <row r="2228" spans="7:8" ht="12.75">
      <c r="G2228" s="196"/>
      <c r="H2228" s="196"/>
    </row>
    <row r="2229" spans="7:8" ht="12.75">
      <c r="G2229" s="196"/>
      <c r="H2229" s="196"/>
    </row>
    <row r="2230" spans="7:8" ht="12.75">
      <c r="G2230" s="196"/>
      <c r="H2230" s="196"/>
    </row>
    <row r="2231" spans="7:8" ht="12.75">
      <c r="G2231" s="196"/>
      <c r="H2231" s="196"/>
    </row>
    <row r="2232" spans="7:8" ht="12.75">
      <c r="G2232" s="196"/>
      <c r="H2232" s="196"/>
    </row>
    <row r="2233" spans="7:8" ht="12.75">
      <c r="G2233" s="196"/>
      <c r="H2233" s="196"/>
    </row>
    <row r="2234" spans="7:8" ht="12.75">
      <c r="G2234" s="196"/>
      <c r="H2234" s="196"/>
    </row>
    <row r="2235" spans="7:8" ht="12.75">
      <c r="G2235" s="196"/>
      <c r="H2235" s="196"/>
    </row>
    <row r="2236" spans="7:8" ht="12.75">
      <c r="G2236" s="196"/>
      <c r="H2236" s="196"/>
    </row>
    <row r="2237" spans="7:8" ht="12.75">
      <c r="G2237" s="196"/>
      <c r="H2237" s="196"/>
    </row>
    <row r="2238" spans="7:8" ht="12.75">
      <c r="G2238" s="196"/>
      <c r="H2238" s="196"/>
    </row>
    <row r="2239" spans="7:8" ht="12.75">
      <c r="G2239" s="196"/>
      <c r="H2239" s="196"/>
    </row>
    <row r="2240" spans="7:8" ht="12.75">
      <c r="G2240" s="196"/>
      <c r="H2240" s="196"/>
    </row>
    <row r="2241" spans="7:8" ht="12.75">
      <c r="G2241" s="196"/>
      <c r="H2241" s="196"/>
    </row>
    <row r="2242" spans="7:8" ht="12.75">
      <c r="G2242" s="196"/>
      <c r="H2242" s="196"/>
    </row>
    <row r="2243" spans="7:8" ht="12.75">
      <c r="G2243" s="196"/>
      <c r="H2243" s="196"/>
    </row>
    <row r="2244" spans="7:8" ht="12.75">
      <c r="G2244" s="196"/>
      <c r="H2244" s="196"/>
    </row>
    <row r="2245" spans="7:8" ht="12.75">
      <c r="G2245" s="196"/>
      <c r="H2245" s="196"/>
    </row>
    <row r="2246" spans="7:8" ht="12.75">
      <c r="G2246" s="196"/>
      <c r="H2246" s="196"/>
    </row>
    <row r="2247" spans="7:8" ht="12.75">
      <c r="G2247" s="196"/>
      <c r="H2247" s="196"/>
    </row>
    <row r="2248" spans="7:8" ht="12.75">
      <c r="G2248" s="196"/>
      <c r="H2248" s="196"/>
    </row>
    <row r="2249" spans="7:8" ht="12.75">
      <c r="G2249" s="196"/>
      <c r="H2249" s="196"/>
    </row>
    <row r="2250" spans="7:8" ht="12.75">
      <c r="G2250" s="196"/>
      <c r="H2250" s="196"/>
    </row>
    <row r="2251" spans="7:8" ht="12.75">
      <c r="G2251" s="196"/>
      <c r="H2251" s="196"/>
    </row>
    <row r="2252" spans="7:8" ht="12.75">
      <c r="G2252" s="196"/>
      <c r="H2252" s="196"/>
    </row>
    <row r="2253" spans="7:8" ht="12.75">
      <c r="G2253" s="196"/>
      <c r="H2253" s="196"/>
    </row>
    <row r="2254" spans="7:8" ht="12.75">
      <c r="G2254" s="196"/>
      <c r="H2254" s="196"/>
    </row>
    <row r="2255" spans="7:8" ht="12.75">
      <c r="G2255" s="196"/>
      <c r="H2255" s="196"/>
    </row>
    <row r="2256" spans="7:8" ht="12.75">
      <c r="G2256" s="196"/>
      <c r="H2256" s="196"/>
    </row>
    <row r="2257" spans="7:8" ht="12.75">
      <c r="G2257" s="196"/>
      <c r="H2257" s="196"/>
    </row>
    <row r="2258" spans="7:8" ht="12.75">
      <c r="G2258" s="196"/>
      <c r="H2258" s="196"/>
    </row>
    <row r="2259" spans="7:8" ht="12.75">
      <c r="G2259" s="196"/>
      <c r="H2259" s="196"/>
    </row>
    <row r="2260" spans="7:8" ht="12.75">
      <c r="G2260" s="196"/>
      <c r="H2260" s="196"/>
    </row>
    <row r="2261" spans="7:8" ht="12.75">
      <c r="G2261" s="196"/>
      <c r="H2261" s="196"/>
    </row>
    <row r="2262" spans="7:8" ht="12.75">
      <c r="G2262" s="196"/>
      <c r="H2262" s="196"/>
    </row>
    <row r="2263" spans="7:8" ht="12.75">
      <c r="G2263" s="196"/>
      <c r="H2263" s="196"/>
    </row>
    <row r="2264" spans="7:8" ht="12.75">
      <c r="G2264" s="196"/>
      <c r="H2264" s="196"/>
    </row>
    <row r="2265" spans="7:8" ht="12.75">
      <c r="G2265" s="196"/>
      <c r="H2265" s="196"/>
    </row>
    <row r="2266" spans="7:8" ht="12.75">
      <c r="G2266" s="196"/>
      <c r="H2266" s="196"/>
    </row>
    <row r="2267" spans="7:8" ht="12.75">
      <c r="G2267" s="196"/>
      <c r="H2267" s="196"/>
    </row>
    <row r="2268" spans="7:8" ht="12.75">
      <c r="G2268" s="196"/>
      <c r="H2268" s="196"/>
    </row>
    <row r="2269" spans="7:8" ht="12.75">
      <c r="G2269" s="196"/>
      <c r="H2269" s="196"/>
    </row>
    <row r="2270" spans="7:8" ht="12.75">
      <c r="G2270" s="196"/>
      <c r="H2270" s="196"/>
    </row>
    <row r="2271" spans="7:8" ht="12.75">
      <c r="G2271" s="196"/>
      <c r="H2271" s="196"/>
    </row>
    <row r="2272" spans="7:8" ht="12.75">
      <c r="G2272" s="196"/>
      <c r="H2272" s="196"/>
    </row>
    <row r="2273" spans="7:8" ht="12.75">
      <c r="G2273" s="196"/>
      <c r="H2273" s="196"/>
    </row>
    <row r="2274" spans="7:8" ht="12.75">
      <c r="G2274" s="196"/>
      <c r="H2274" s="196"/>
    </row>
    <row r="2275" spans="7:8" ht="12.75">
      <c r="G2275" s="196"/>
      <c r="H2275" s="196"/>
    </row>
    <row r="2276" spans="7:8" ht="12.75">
      <c r="G2276" s="196"/>
      <c r="H2276" s="196"/>
    </row>
    <row r="2277" spans="7:8" ht="12.75">
      <c r="G2277" s="196"/>
      <c r="H2277" s="196"/>
    </row>
    <row r="2278" spans="7:8" ht="12.75">
      <c r="G2278" s="196"/>
      <c r="H2278" s="196"/>
    </row>
    <row r="2279" spans="7:8" ht="12.75">
      <c r="G2279" s="196"/>
      <c r="H2279" s="196"/>
    </row>
    <row r="2280" spans="7:8" ht="12.75">
      <c r="G2280" s="196"/>
      <c r="H2280" s="196"/>
    </row>
    <row r="2281" spans="7:8" ht="12.75">
      <c r="G2281" s="196"/>
      <c r="H2281" s="196"/>
    </row>
    <row r="2282" spans="7:8" ht="12.75">
      <c r="G2282" s="196"/>
      <c r="H2282" s="196"/>
    </row>
    <row r="2283" spans="7:8" ht="12.75">
      <c r="G2283" s="196"/>
      <c r="H2283" s="196"/>
    </row>
    <row r="2284" spans="7:8" ht="12.75">
      <c r="G2284" s="196"/>
      <c r="H2284" s="196"/>
    </row>
    <row r="2285" spans="7:8" ht="12.75">
      <c r="G2285" s="196"/>
      <c r="H2285" s="196"/>
    </row>
    <row r="2286" spans="7:8" ht="12.75">
      <c r="G2286" s="196"/>
      <c r="H2286" s="196"/>
    </row>
    <row r="2287" spans="7:8" ht="12.75">
      <c r="G2287" s="196"/>
      <c r="H2287" s="196"/>
    </row>
    <row r="2288" spans="7:8" ht="12.75">
      <c r="G2288" s="196"/>
      <c r="H2288" s="196"/>
    </row>
    <row r="2289" spans="7:8" ht="12.75">
      <c r="G2289" s="196"/>
      <c r="H2289" s="196"/>
    </row>
    <row r="2290" spans="7:8" ht="12.75">
      <c r="G2290" s="196"/>
      <c r="H2290" s="196"/>
    </row>
    <row r="2291" spans="7:8" ht="12.75">
      <c r="G2291" s="196"/>
      <c r="H2291" s="196"/>
    </row>
    <row r="2292" spans="7:8" ht="12.75">
      <c r="G2292" s="196"/>
      <c r="H2292" s="196"/>
    </row>
    <row r="2293" spans="7:8" ht="12.75">
      <c r="G2293" s="196"/>
      <c r="H2293" s="196"/>
    </row>
    <row r="2294" spans="7:8" ht="12.75">
      <c r="G2294" s="196"/>
      <c r="H2294" s="196"/>
    </row>
    <row r="2295" spans="7:8" ht="12.75">
      <c r="G2295" s="196"/>
      <c r="H2295" s="196"/>
    </row>
    <row r="2296" spans="7:8" ht="12.75">
      <c r="G2296" s="196"/>
      <c r="H2296" s="196"/>
    </row>
    <row r="2297" spans="7:8" ht="12.75">
      <c r="G2297" s="196"/>
      <c r="H2297" s="196"/>
    </row>
    <row r="2298" spans="7:8" ht="12.75">
      <c r="G2298" s="196"/>
      <c r="H2298" s="196"/>
    </row>
    <row r="2299" spans="7:8" ht="12.75">
      <c r="G2299" s="196"/>
      <c r="H2299" s="196"/>
    </row>
    <row r="2300" spans="7:8" ht="12.75">
      <c r="G2300" s="196"/>
      <c r="H2300" s="196"/>
    </row>
    <row r="2301" spans="7:8" ht="12.75">
      <c r="G2301" s="196"/>
      <c r="H2301" s="196"/>
    </row>
    <row r="2302" spans="7:8" ht="12.75">
      <c r="G2302" s="196"/>
      <c r="H2302" s="196"/>
    </row>
    <row r="2303" spans="7:8" ht="12.75">
      <c r="G2303" s="196"/>
      <c r="H2303" s="196"/>
    </row>
    <row r="2304" spans="7:8" ht="12.75">
      <c r="G2304" s="196"/>
      <c r="H2304" s="196"/>
    </row>
    <row r="2305" spans="7:8" ht="12.75">
      <c r="G2305" s="196"/>
      <c r="H2305" s="196"/>
    </row>
    <row r="2306" spans="7:8" ht="12.75">
      <c r="G2306" s="196"/>
      <c r="H2306" s="196"/>
    </row>
    <row r="2307" spans="7:8" ht="12.75">
      <c r="G2307" s="196"/>
      <c r="H2307" s="196"/>
    </row>
    <row r="2308" spans="7:8" ht="12.75">
      <c r="G2308" s="196"/>
      <c r="H2308" s="196"/>
    </row>
    <row r="2309" spans="7:8" ht="12.75">
      <c r="G2309" s="196"/>
      <c r="H2309" s="196"/>
    </row>
    <row r="2310" spans="7:8" ht="12.75">
      <c r="G2310" s="196"/>
      <c r="H2310" s="196"/>
    </row>
    <row r="2311" spans="7:8" ht="12.75">
      <c r="G2311" s="196"/>
      <c r="H2311" s="196"/>
    </row>
    <row r="2312" spans="7:8" ht="12.75">
      <c r="G2312" s="196"/>
      <c r="H2312" s="196"/>
    </row>
    <row r="2313" spans="7:8" ht="12.75">
      <c r="G2313" s="196"/>
      <c r="H2313" s="196"/>
    </row>
    <row r="2314" spans="7:8" ht="12.75">
      <c r="G2314" s="196"/>
      <c r="H2314" s="196"/>
    </row>
    <row r="2315" spans="7:8" ht="12.75">
      <c r="G2315" s="196"/>
      <c r="H2315" s="196"/>
    </row>
    <row r="2316" spans="7:8" ht="12.75">
      <c r="G2316" s="196"/>
      <c r="H2316" s="196"/>
    </row>
    <row r="2317" spans="7:8" ht="12.75">
      <c r="G2317" s="196"/>
      <c r="H2317" s="196"/>
    </row>
    <row r="2318" spans="7:8" ht="12.75">
      <c r="G2318" s="196"/>
      <c r="H2318" s="196"/>
    </row>
    <row r="2319" spans="7:8" ht="12.75">
      <c r="G2319" s="196"/>
      <c r="H2319" s="196"/>
    </row>
    <row r="2320" spans="7:8" ht="12.75">
      <c r="G2320" s="196"/>
      <c r="H2320" s="196"/>
    </row>
    <row r="2321" spans="7:8" ht="12.75">
      <c r="G2321" s="196"/>
      <c r="H2321" s="196"/>
    </row>
    <row r="2322" spans="7:8" ht="12.75">
      <c r="G2322" s="196"/>
      <c r="H2322" s="196"/>
    </row>
    <row r="2323" spans="7:8" ht="12.75">
      <c r="G2323" s="196"/>
      <c r="H2323" s="196"/>
    </row>
    <row r="2324" spans="7:8" ht="12.75">
      <c r="G2324" s="196"/>
      <c r="H2324" s="196"/>
    </row>
    <row r="2325" spans="7:8" ht="12.75">
      <c r="G2325" s="196"/>
      <c r="H2325" s="196"/>
    </row>
    <row r="2326" spans="7:8" ht="12.75">
      <c r="G2326" s="196"/>
      <c r="H2326" s="196"/>
    </row>
    <row r="2327" spans="7:8" ht="12.75">
      <c r="G2327" s="196"/>
      <c r="H2327" s="196"/>
    </row>
    <row r="2328" spans="7:8" ht="12.75">
      <c r="G2328" s="196"/>
      <c r="H2328" s="196"/>
    </row>
    <row r="2329" spans="7:8" ht="12.75">
      <c r="G2329" s="196"/>
      <c r="H2329" s="196"/>
    </row>
    <row r="2330" spans="7:8" ht="12.75">
      <c r="G2330" s="196"/>
      <c r="H2330" s="196"/>
    </row>
    <row r="2331" spans="7:8" ht="12.75">
      <c r="G2331" s="196"/>
      <c r="H2331" s="196"/>
    </row>
    <row r="2332" spans="7:8" ht="12.75">
      <c r="G2332" s="196"/>
      <c r="H2332" s="196"/>
    </row>
    <row r="2333" spans="7:8" ht="12.75">
      <c r="G2333" s="196"/>
      <c r="H2333" s="196"/>
    </row>
    <row r="2334" spans="7:8" ht="12.75">
      <c r="G2334" s="196"/>
      <c r="H2334" s="196"/>
    </row>
    <row r="2335" spans="7:8" ht="12.75">
      <c r="G2335" s="196"/>
      <c r="H2335" s="196"/>
    </row>
    <row r="2336" spans="7:8" ht="12.75">
      <c r="G2336" s="196"/>
      <c r="H2336" s="196"/>
    </row>
    <row r="2337" spans="7:8" ht="12.75">
      <c r="G2337" s="196"/>
      <c r="H2337" s="196"/>
    </row>
    <row r="2338" spans="7:8" ht="12.75">
      <c r="G2338" s="196"/>
      <c r="H2338" s="196"/>
    </row>
    <row r="2339" spans="7:8" ht="12.75">
      <c r="G2339" s="196"/>
      <c r="H2339" s="196"/>
    </row>
    <row r="2340" spans="7:8" ht="12.75">
      <c r="G2340" s="196"/>
      <c r="H2340" s="196"/>
    </row>
    <row r="2341" spans="7:8" ht="12.75">
      <c r="G2341" s="196"/>
      <c r="H2341" s="196"/>
    </row>
    <row r="2342" spans="7:8" ht="12.75">
      <c r="G2342" s="196"/>
      <c r="H2342" s="196"/>
    </row>
    <row r="2343" spans="7:8" ht="12.75">
      <c r="G2343" s="196"/>
      <c r="H2343" s="196"/>
    </row>
    <row r="2344" spans="7:8" ht="12.75">
      <c r="G2344" s="196"/>
      <c r="H2344" s="196"/>
    </row>
    <row r="2345" spans="7:8" ht="12.75">
      <c r="G2345" s="196"/>
      <c r="H2345" s="196"/>
    </row>
    <row r="2346" spans="7:8" ht="12.75">
      <c r="G2346" s="196"/>
      <c r="H2346" s="196"/>
    </row>
    <row r="2347" spans="7:8" ht="12.75">
      <c r="G2347" s="196"/>
      <c r="H2347" s="196"/>
    </row>
    <row r="2348" spans="7:8" ht="12.75">
      <c r="G2348" s="196"/>
      <c r="H2348" s="196"/>
    </row>
    <row r="2349" spans="7:8" ht="12.75">
      <c r="G2349" s="196"/>
      <c r="H2349" s="196"/>
    </row>
    <row r="2350" spans="7:8" ht="12.75">
      <c r="G2350" s="196"/>
      <c r="H2350" s="196"/>
    </row>
    <row r="2351" spans="7:8" ht="12.75">
      <c r="G2351" s="196"/>
      <c r="H2351" s="196"/>
    </row>
    <row r="2352" spans="7:8" ht="12.75">
      <c r="G2352" s="196"/>
      <c r="H2352" s="196"/>
    </row>
    <row r="2353" spans="7:8" ht="12.75">
      <c r="G2353" s="196"/>
      <c r="H2353" s="196"/>
    </row>
    <row r="2354" spans="7:8" ht="12.75">
      <c r="G2354" s="196"/>
      <c r="H2354" s="196"/>
    </row>
    <row r="2355" spans="7:8" ht="12.75">
      <c r="G2355" s="196"/>
      <c r="H2355" s="196"/>
    </row>
    <row r="2356" spans="7:8" ht="12.75">
      <c r="G2356" s="196"/>
      <c r="H2356" s="196"/>
    </row>
    <row r="2357" spans="7:8" ht="12.75">
      <c r="G2357" s="196"/>
      <c r="H2357" s="196"/>
    </row>
    <row r="2358" spans="7:8" ht="12.75">
      <c r="G2358" s="196"/>
      <c r="H2358" s="196"/>
    </row>
    <row r="2359" spans="7:8" ht="12.75">
      <c r="G2359" s="196"/>
      <c r="H2359" s="196"/>
    </row>
    <row r="2360" spans="7:8" ht="12.75">
      <c r="G2360" s="196"/>
      <c r="H2360" s="196"/>
    </row>
    <row r="2361" spans="7:8" ht="12.75">
      <c r="G2361" s="196"/>
      <c r="H2361" s="196"/>
    </row>
    <row r="2362" spans="7:8" ht="12.75">
      <c r="G2362" s="196"/>
      <c r="H2362" s="196"/>
    </row>
    <row r="2363" spans="7:8" ht="12.75">
      <c r="G2363" s="196"/>
      <c r="H2363" s="196"/>
    </row>
    <row r="2364" spans="7:8" ht="12.75">
      <c r="G2364" s="196"/>
      <c r="H2364" s="196"/>
    </row>
    <row r="2365" spans="7:8" ht="12.75">
      <c r="G2365" s="196"/>
      <c r="H2365" s="196"/>
    </row>
    <row r="2366" spans="7:8" ht="12.75">
      <c r="G2366" s="196"/>
      <c r="H2366" s="196"/>
    </row>
    <row r="2367" spans="7:8" ht="12.75">
      <c r="G2367" s="196"/>
      <c r="H2367" s="196"/>
    </row>
    <row r="2368" spans="7:8" ht="12.75">
      <c r="G2368" s="196"/>
      <c r="H2368" s="196"/>
    </row>
    <row r="2369" spans="7:8" ht="12.75">
      <c r="G2369" s="196"/>
      <c r="H2369" s="196"/>
    </row>
    <row r="2370" spans="7:8" ht="12.75">
      <c r="G2370" s="196"/>
      <c r="H2370" s="196"/>
    </row>
    <row r="2371" spans="7:8" ht="12.75">
      <c r="G2371" s="196"/>
      <c r="H2371" s="196"/>
    </row>
    <row r="2372" spans="7:8" ht="12.75">
      <c r="G2372" s="196"/>
      <c r="H2372" s="196"/>
    </row>
    <row r="2373" spans="7:8" ht="12.75">
      <c r="G2373" s="196"/>
      <c r="H2373" s="196"/>
    </row>
    <row r="2374" spans="7:8" ht="12.75">
      <c r="G2374" s="196"/>
      <c r="H2374" s="196"/>
    </row>
    <row r="2375" spans="7:8" ht="12.75">
      <c r="G2375" s="196"/>
      <c r="H2375" s="196"/>
    </row>
    <row r="2376" spans="7:8" ht="12.75">
      <c r="G2376" s="196"/>
      <c r="H2376" s="196"/>
    </row>
    <row r="2377" spans="7:8" ht="12.75">
      <c r="G2377" s="196"/>
      <c r="H2377" s="196"/>
    </row>
    <row r="2378" spans="7:8" ht="12.75">
      <c r="G2378" s="196"/>
      <c r="H2378" s="196"/>
    </row>
    <row r="2379" spans="7:8" ht="12.75">
      <c r="G2379" s="196"/>
      <c r="H2379" s="196"/>
    </row>
    <row r="2380" spans="7:8" ht="12.75">
      <c r="G2380" s="196"/>
      <c r="H2380" s="196"/>
    </row>
    <row r="2381" spans="7:8" ht="12.75">
      <c r="G2381" s="196"/>
      <c r="H2381" s="196"/>
    </row>
    <row r="2382" spans="7:8" ht="12.75">
      <c r="G2382" s="196"/>
      <c r="H2382" s="196"/>
    </row>
    <row r="2383" spans="7:8" ht="12.75">
      <c r="G2383" s="196"/>
      <c r="H2383" s="196"/>
    </row>
    <row r="2384" spans="7:8" ht="12.75">
      <c r="G2384" s="196"/>
      <c r="H2384" s="196"/>
    </row>
    <row r="2385" spans="7:8" ht="12.75">
      <c r="G2385" s="196"/>
      <c r="H2385" s="196"/>
    </row>
    <row r="2386" spans="7:8" ht="12.75">
      <c r="G2386" s="196"/>
      <c r="H2386" s="196"/>
    </row>
    <row r="2387" spans="7:8" ht="12.75">
      <c r="G2387" s="196"/>
      <c r="H2387" s="196"/>
    </row>
    <row r="2388" spans="7:8" ht="12.75">
      <c r="G2388" s="196"/>
      <c r="H2388" s="196"/>
    </row>
    <row r="2389" spans="7:8" ht="12.75">
      <c r="G2389" s="196"/>
      <c r="H2389" s="196"/>
    </row>
    <row r="2390" spans="7:8" ht="12.75">
      <c r="G2390" s="196"/>
      <c r="H2390" s="196"/>
    </row>
    <row r="2391" spans="7:8" ht="12.75">
      <c r="G2391" s="196"/>
      <c r="H2391" s="196"/>
    </row>
    <row r="2392" spans="7:8" ht="12.75">
      <c r="G2392" s="196"/>
      <c r="H2392" s="196"/>
    </row>
    <row r="2393" spans="7:8" ht="12.75">
      <c r="G2393" s="196"/>
      <c r="H2393" s="196"/>
    </row>
    <row r="2394" spans="7:8" ht="12.75">
      <c r="G2394" s="196"/>
      <c r="H2394" s="196"/>
    </row>
    <row r="2395" spans="7:8" ht="12.75">
      <c r="G2395" s="196"/>
      <c r="H2395" s="196"/>
    </row>
    <row r="2396" spans="7:8" ht="12.75">
      <c r="G2396" s="196"/>
      <c r="H2396" s="196"/>
    </row>
    <row r="2397" spans="7:8" ht="12.75">
      <c r="G2397" s="196"/>
      <c r="H2397" s="196"/>
    </row>
    <row r="2398" spans="7:8" ht="12.75">
      <c r="G2398" s="196"/>
      <c r="H2398" s="196"/>
    </row>
    <row r="2399" spans="7:8" ht="12.75">
      <c r="G2399" s="196"/>
      <c r="H2399" s="196"/>
    </row>
    <row r="2400" spans="7:8" ht="12.75">
      <c r="G2400" s="196"/>
      <c r="H2400" s="196"/>
    </row>
    <row r="2401" spans="7:8" ht="12.75">
      <c r="G2401" s="196"/>
      <c r="H2401" s="196"/>
    </row>
    <row r="2402" spans="7:8" ht="12.75">
      <c r="G2402" s="196"/>
      <c r="H2402" s="196"/>
    </row>
    <row r="2403" spans="7:8" ht="12.75">
      <c r="G2403" s="196"/>
      <c r="H2403" s="196"/>
    </row>
    <row r="2404" spans="7:8" ht="12.75">
      <c r="G2404" s="196"/>
      <c r="H2404" s="196"/>
    </row>
    <row r="2405" spans="7:8" ht="12.75">
      <c r="G2405" s="196"/>
      <c r="H2405" s="196"/>
    </row>
    <row r="2406" spans="7:8" ht="12.75">
      <c r="G2406" s="196"/>
      <c r="H2406" s="196"/>
    </row>
    <row r="2407" spans="7:8" ht="12.75">
      <c r="G2407" s="196"/>
      <c r="H2407" s="196"/>
    </row>
    <row r="2408" spans="7:8" ht="12.75">
      <c r="G2408" s="196"/>
      <c r="H2408" s="196"/>
    </row>
    <row r="2409" spans="7:8" ht="12.75">
      <c r="G2409" s="196"/>
      <c r="H2409" s="196"/>
    </row>
    <row r="2410" spans="7:8" ht="12.75">
      <c r="G2410" s="196"/>
      <c r="H2410" s="196"/>
    </row>
    <row r="2411" spans="7:8" ht="12.75">
      <c r="G2411" s="196"/>
      <c r="H2411" s="196"/>
    </row>
    <row r="2412" spans="7:8" ht="12.75">
      <c r="G2412" s="196"/>
      <c r="H2412" s="196"/>
    </row>
    <row r="2413" spans="7:8" ht="12.75">
      <c r="G2413" s="196"/>
      <c r="H2413" s="196"/>
    </row>
    <row r="2414" spans="7:8" ht="12.75">
      <c r="G2414" s="196"/>
      <c r="H2414" s="196"/>
    </row>
    <row r="2415" spans="7:8" ht="12.75">
      <c r="G2415" s="196"/>
      <c r="H2415" s="196"/>
    </row>
    <row r="2416" spans="7:8" ht="12.75">
      <c r="G2416" s="196"/>
      <c r="H2416" s="196"/>
    </row>
    <row r="2417" spans="7:8" ht="12.75">
      <c r="G2417" s="196"/>
      <c r="H2417" s="196"/>
    </row>
    <row r="2418" spans="7:8" ht="12.75">
      <c r="G2418" s="196"/>
      <c r="H2418" s="196"/>
    </row>
    <row r="2419" spans="7:8" ht="12.75">
      <c r="G2419" s="196"/>
      <c r="H2419" s="196"/>
    </row>
    <row r="2420" spans="7:8" ht="12.75">
      <c r="G2420" s="196"/>
      <c r="H2420" s="196"/>
    </row>
    <row r="2421" spans="7:8" ht="12.75">
      <c r="G2421" s="196"/>
      <c r="H2421" s="196"/>
    </row>
    <row r="2422" spans="7:8" ht="12.75">
      <c r="G2422" s="196"/>
      <c r="H2422" s="196"/>
    </row>
    <row r="2423" spans="7:8" ht="12.75">
      <c r="G2423" s="196"/>
      <c r="H2423" s="196"/>
    </row>
    <row r="2424" spans="7:8" ht="12.75">
      <c r="G2424" s="196"/>
      <c r="H2424" s="196"/>
    </row>
    <row r="2425" spans="7:8" ht="12.75">
      <c r="G2425" s="196"/>
      <c r="H2425" s="196"/>
    </row>
    <row r="2426" spans="7:8" ht="12.75">
      <c r="G2426" s="196"/>
      <c r="H2426" s="196"/>
    </row>
    <row r="2427" spans="7:8" ht="12.75">
      <c r="G2427" s="196"/>
      <c r="H2427" s="196"/>
    </row>
    <row r="2428" spans="7:8" ht="12.75">
      <c r="G2428" s="196"/>
      <c r="H2428" s="196"/>
    </row>
    <row r="2429" spans="7:8" ht="12.75">
      <c r="G2429" s="196"/>
      <c r="H2429" s="196"/>
    </row>
    <row r="2430" spans="7:8" ht="12.75">
      <c r="G2430" s="196"/>
      <c r="H2430" s="196"/>
    </row>
    <row r="2431" spans="7:8" ht="12.75">
      <c r="G2431" s="196"/>
      <c r="H2431" s="196"/>
    </row>
    <row r="2432" spans="7:8" ht="12.75">
      <c r="G2432" s="196"/>
      <c r="H2432" s="196"/>
    </row>
    <row r="2433" spans="7:8" ht="12.75">
      <c r="G2433" s="196"/>
      <c r="H2433" s="196"/>
    </row>
    <row r="2434" spans="7:8" ht="12.75">
      <c r="G2434" s="196"/>
      <c r="H2434" s="196"/>
    </row>
    <row r="2435" spans="7:8" ht="12.75">
      <c r="G2435" s="196"/>
      <c r="H2435" s="196"/>
    </row>
    <row r="2436" spans="7:8" ht="12.75">
      <c r="G2436" s="196"/>
      <c r="H2436" s="196"/>
    </row>
    <row r="2437" spans="7:8" ht="12.75">
      <c r="G2437" s="196"/>
      <c r="H2437" s="196"/>
    </row>
    <row r="2438" spans="7:8" ht="12.75">
      <c r="G2438" s="196"/>
      <c r="H2438" s="196"/>
    </row>
    <row r="2439" spans="7:8" ht="12.75">
      <c r="G2439" s="196"/>
      <c r="H2439" s="196"/>
    </row>
    <row r="2440" spans="7:8" ht="12.75">
      <c r="G2440" s="196"/>
      <c r="H2440" s="196"/>
    </row>
    <row r="2441" spans="7:8" ht="12.75">
      <c r="G2441" s="196"/>
      <c r="H2441" s="196"/>
    </row>
    <row r="2442" spans="7:8" ht="12.75">
      <c r="G2442" s="196"/>
      <c r="H2442" s="196"/>
    </row>
    <row r="2443" spans="7:8" ht="12.75">
      <c r="G2443" s="196"/>
      <c r="H2443" s="196"/>
    </row>
    <row r="2444" spans="7:8" ht="12.75">
      <c r="G2444" s="196"/>
      <c r="H2444" s="196"/>
    </row>
    <row r="2445" spans="7:8" ht="12.75">
      <c r="G2445" s="196"/>
      <c r="H2445" s="196"/>
    </row>
    <row r="2446" spans="7:8" ht="12.75">
      <c r="G2446" s="196"/>
      <c r="H2446" s="196"/>
    </row>
    <row r="2447" spans="7:8" ht="12.75">
      <c r="G2447" s="196"/>
      <c r="H2447" s="196"/>
    </row>
    <row r="2448" spans="7:8" ht="12.75">
      <c r="G2448" s="196"/>
      <c r="H2448" s="196"/>
    </row>
    <row r="2449" spans="7:8" ht="12.75">
      <c r="G2449" s="196"/>
      <c r="H2449" s="196"/>
    </row>
    <row r="2450" spans="7:8" ht="12.75">
      <c r="G2450" s="196"/>
      <c r="H2450" s="196"/>
    </row>
    <row r="2451" spans="7:8" ht="12.75">
      <c r="G2451" s="196"/>
      <c r="H2451" s="196"/>
    </row>
    <row r="2452" spans="7:8" ht="12.75">
      <c r="G2452" s="196"/>
      <c r="H2452" s="196"/>
    </row>
    <row r="2453" spans="7:8" ht="12.75">
      <c r="G2453" s="196"/>
      <c r="H2453" s="196"/>
    </row>
    <row r="2454" spans="7:8" ht="12.75">
      <c r="G2454" s="196"/>
      <c r="H2454" s="196"/>
    </row>
    <row r="2455" spans="7:8" ht="12.75">
      <c r="G2455" s="196"/>
      <c r="H2455" s="196"/>
    </row>
    <row r="2456" spans="7:8" ht="12.75">
      <c r="G2456" s="196"/>
      <c r="H2456" s="196"/>
    </row>
    <row r="2457" spans="7:8" ht="12.75">
      <c r="G2457" s="196"/>
      <c r="H2457" s="196"/>
    </row>
    <row r="2458" spans="7:8" ht="12.75">
      <c r="G2458" s="196"/>
      <c r="H2458" s="196"/>
    </row>
    <row r="2459" spans="7:8" ht="12.75">
      <c r="G2459" s="196"/>
      <c r="H2459" s="196"/>
    </row>
    <row r="2460" spans="7:8" ht="12.75">
      <c r="G2460" s="196"/>
      <c r="H2460" s="196"/>
    </row>
    <row r="2461" spans="7:8" ht="12.75">
      <c r="G2461" s="196"/>
      <c r="H2461" s="196"/>
    </row>
    <row r="2462" spans="7:8" ht="12.75">
      <c r="G2462" s="196"/>
      <c r="H2462" s="196"/>
    </row>
    <row r="2463" spans="7:8" ht="12.75">
      <c r="G2463" s="196"/>
      <c r="H2463" s="196"/>
    </row>
    <row r="2464" spans="7:8" ht="12.75">
      <c r="G2464" s="196"/>
      <c r="H2464" s="196"/>
    </row>
    <row r="2465" spans="7:8" ht="12.75">
      <c r="G2465" s="196"/>
      <c r="H2465" s="196"/>
    </row>
    <row r="2466" spans="7:8" ht="12.75">
      <c r="G2466" s="196"/>
      <c r="H2466" s="196"/>
    </row>
    <row r="2467" spans="7:8" ht="12.75">
      <c r="G2467" s="196"/>
      <c r="H2467" s="196"/>
    </row>
    <row r="2468" spans="7:8" ht="12.75">
      <c r="G2468" s="196"/>
      <c r="H2468" s="196"/>
    </row>
    <row r="2469" spans="7:8" ht="12.75">
      <c r="G2469" s="196"/>
      <c r="H2469" s="196"/>
    </row>
    <row r="2470" spans="7:8" ht="12.75">
      <c r="G2470" s="196"/>
      <c r="H2470" s="196"/>
    </row>
    <row r="2471" spans="7:8" ht="12.75">
      <c r="G2471" s="196"/>
      <c r="H2471" s="196"/>
    </row>
    <row r="2472" spans="7:8" ht="12.75">
      <c r="G2472" s="196"/>
      <c r="H2472" s="196"/>
    </row>
    <row r="2473" spans="7:8" ht="12.75">
      <c r="G2473" s="196"/>
      <c r="H2473" s="196"/>
    </row>
    <row r="2474" spans="7:8" ht="12.75">
      <c r="G2474" s="196"/>
      <c r="H2474" s="196"/>
    </row>
    <row r="2475" spans="7:8" ht="12.75">
      <c r="G2475" s="196"/>
      <c r="H2475" s="196"/>
    </row>
    <row r="2476" spans="7:8" ht="12.75">
      <c r="G2476" s="196"/>
      <c r="H2476" s="196"/>
    </row>
    <row r="2477" spans="7:8" ht="12.75">
      <c r="G2477" s="196"/>
      <c r="H2477" s="196"/>
    </row>
    <row r="2478" spans="7:8" ht="12.75">
      <c r="G2478" s="196"/>
      <c r="H2478" s="196"/>
    </row>
    <row r="2479" spans="7:8" ht="12.75">
      <c r="G2479" s="196"/>
      <c r="H2479" s="196"/>
    </row>
    <row r="2480" spans="7:8" ht="12.75">
      <c r="G2480" s="196"/>
      <c r="H2480" s="196"/>
    </row>
    <row r="2481" spans="7:8" ht="12.75">
      <c r="G2481" s="196"/>
      <c r="H2481" s="196"/>
    </row>
    <row r="2482" spans="7:8" ht="12.75">
      <c r="G2482" s="196"/>
      <c r="H2482" s="196"/>
    </row>
    <row r="2483" spans="7:8" ht="12.75">
      <c r="G2483" s="196"/>
      <c r="H2483" s="196"/>
    </row>
    <row r="2484" spans="7:8" ht="12.75">
      <c r="G2484" s="196"/>
      <c r="H2484" s="196"/>
    </row>
    <row r="2485" spans="7:8" ht="12.75">
      <c r="G2485" s="196"/>
      <c r="H2485" s="196"/>
    </row>
    <row r="2486" spans="7:8" ht="12.75">
      <c r="G2486" s="196"/>
      <c r="H2486" s="196"/>
    </row>
    <row r="2487" spans="7:8" ht="12.75">
      <c r="G2487" s="196"/>
      <c r="H2487" s="196"/>
    </row>
    <row r="2488" spans="7:8" ht="12.75">
      <c r="G2488" s="196"/>
      <c r="H2488" s="196"/>
    </row>
    <row r="2489" spans="7:8" ht="12.75">
      <c r="G2489" s="196"/>
      <c r="H2489" s="196"/>
    </row>
    <row r="2490" spans="7:8" ht="12.75">
      <c r="G2490" s="196"/>
      <c r="H2490" s="196"/>
    </row>
    <row r="2491" spans="7:8" ht="12.75">
      <c r="G2491" s="196"/>
      <c r="H2491" s="196"/>
    </row>
    <row r="2492" spans="7:8" ht="12.75">
      <c r="G2492" s="196"/>
      <c r="H2492" s="196"/>
    </row>
    <row r="2493" spans="7:8" ht="12.75">
      <c r="G2493" s="196"/>
      <c r="H2493" s="196"/>
    </row>
    <row r="2494" spans="7:8" ht="12.75">
      <c r="G2494" s="196"/>
      <c r="H2494" s="196"/>
    </row>
    <row r="2495" spans="7:8" ht="12.75">
      <c r="G2495" s="196"/>
      <c r="H2495" s="196"/>
    </row>
    <row r="2496" spans="7:8" ht="12.75">
      <c r="G2496" s="196"/>
      <c r="H2496" s="196"/>
    </row>
    <row r="2497" spans="7:8" ht="12.75">
      <c r="G2497" s="196"/>
      <c r="H2497" s="196"/>
    </row>
    <row r="2498" spans="7:8" ht="12.75">
      <c r="G2498" s="196"/>
      <c r="H2498" s="196"/>
    </row>
    <row r="2499" spans="7:8" ht="12.75">
      <c r="G2499" s="196"/>
      <c r="H2499" s="196"/>
    </row>
    <row r="2500" spans="7:8" ht="12.75">
      <c r="G2500" s="196"/>
      <c r="H2500" s="196"/>
    </row>
    <row r="2501" spans="7:8" ht="12.75">
      <c r="G2501" s="196"/>
      <c r="H2501" s="196"/>
    </row>
    <row r="2502" spans="7:8" ht="12.75">
      <c r="G2502" s="196"/>
      <c r="H2502" s="196"/>
    </row>
    <row r="2503" spans="7:8" ht="12.75">
      <c r="G2503" s="196"/>
      <c r="H2503" s="196"/>
    </row>
    <row r="2504" spans="7:8" ht="12.75">
      <c r="G2504" s="196"/>
      <c r="H2504" s="196"/>
    </row>
    <row r="2505" spans="7:8" ht="12.75">
      <c r="G2505" s="196"/>
      <c r="H2505" s="196"/>
    </row>
    <row r="2506" spans="7:8" ht="12.75">
      <c r="G2506" s="196"/>
      <c r="H2506" s="196"/>
    </row>
    <row r="2507" spans="7:8" ht="12.75">
      <c r="G2507" s="196"/>
      <c r="H2507" s="196"/>
    </row>
    <row r="2508" spans="7:8" ht="12.75">
      <c r="G2508" s="196"/>
      <c r="H2508" s="196"/>
    </row>
    <row r="2509" spans="7:8" ht="12.75">
      <c r="G2509" s="196"/>
      <c r="H2509" s="196"/>
    </row>
    <row r="2510" spans="7:8" ht="12.75">
      <c r="G2510" s="196"/>
      <c r="H2510" s="196"/>
    </row>
    <row r="2511" spans="7:8" ht="12.75">
      <c r="G2511" s="196"/>
      <c r="H2511" s="196"/>
    </row>
    <row r="2512" spans="7:8" ht="12.75">
      <c r="G2512" s="196"/>
      <c r="H2512" s="196"/>
    </row>
    <row r="2513" spans="7:8" ht="12.75">
      <c r="G2513" s="196"/>
      <c r="H2513" s="196"/>
    </row>
    <row r="2514" spans="7:8" ht="12.75">
      <c r="G2514" s="196"/>
      <c r="H2514" s="196"/>
    </row>
    <row r="2515" spans="7:8" ht="12.75">
      <c r="G2515" s="196"/>
      <c r="H2515" s="196"/>
    </row>
    <row r="2516" spans="7:8" ht="12.75">
      <c r="G2516" s="196"/>
      <c r="H2516" s="196"/>
    </row>
    <row r="2517" spans="7:8" ht="12.75">
      <c r="G2517" s="196"/>
      <c r="H2517" s="196"/>
    </row>
    <row r="2518" spans="7:8" ht="12.75">
      <c r="G2518" s="196"/>
      <c r="H2518" s="196"/>
    </row>
    <row r="2519" spans="7:8" ht="12.75">
      <c r="G2519" s="196"/>
      <c r="H2519" s="196"/>
    </row>
    <row r="2520" spans="7:8" ht="12.75">
      <c r="G2520" s="196"/>
      <c r="H2520" s="196"/>
    </row>
    <row r="2521" spans="7:8" ht="12.75">
      <c r="G2521" s="196"/>
      <c r="H2521" s="196"/>
    </row>
    <row r="2522" spans="7:8" ht="12.75">
      <c r="G2522" s="196"/>
      <c r="H2522" s="196"/>
    </row>
    <row r="2523" spans="7:8" ht="12.75">
      <c r="G2523" s="196"/>
      <c r="H2523" s="196"/>
    </row>
    <row r="2524" spans="7:8" ht="12.75">
      <c r="G2524" s="196"/>
      <c r="H2524" s="196"/>
    </row>
    <row r="2525" spans="7:8" ht="12.75">
      <c r="G2525" s="196"/>
      <c r="H2525" s="196"/>
    </row>
    <row r="2526" spans="7:8" ht="12.75">
      <c r="G2526" s="196"/>
      <c r="H2526" s="196"/>
    </row>
    <row r="2527" spans="7:8" ht="12.75">
      <c r="G2527" s="196"/>
      <c r="H2527" s="196"/>
    </row>
    <row r="2528" spans="7:8" ht="12.75">
      <c r="G2528" s="196"/>
      <c r="H2528" s="196"/>
    </row>
    <row r="2529" spans="7:8" ht="12.75">
      <c r="G2529" s="196"/>
      <c r="H2529" s="196"/>
    </row>
    <row r="2530" spans="7:8" ht="12.75">
      <c r="G2530" s="196"/>
      <c r="H2530" s="196"/>
    </row>
    <row r="2531" spans="7:8" ht="12.75">
      <c r="G2531" s="196"/>
      <c r="H2531" s="196"/>
    </row>
    <row r="2532" spans="7:8" ht="12.75">
      <c r="G2532" s="196"/>
      <c r="H2532" s="196"/>
    </row>
    <row r="2533" spans="7:8" ht="12.75">
      <c r="G2533" s="196"/>
      <c r="H2533" s="196"/>
    </row>
    <row r="2534" spans="7:8" ht="12.75">
      <c r="G2534" s="196"/>
      <c r="H2534" s="196"/>
    </row>
    <row r="2535" spans="7:8" ht="12.75">
      <c r="G2535" s="196"/>
      <c r="H2535" s="196"/>
    </row>
    <row r="2536" spans="7:8" ht="12.75">
      <c r="G2536" s="196"/>
      <c r="H2536" s="196"/>
    </row>
    <row r="2537" spans="7:8" ht="12.75">
      <c r="G2537" s="196"/>
      <c r="H2537" s="196"/>
    </row>
    <row r="2538" spans="7:8" ht="12.75">
      <c r="G2538" s="196"/>
      <c r="H2538" s="196"/>
    </row>
    <row r="2539" spans="7:8" ht="12.75">
      <c r="G2539" s="196"/>
      <c r="H2539" s="196"/>
    </row>
    <row r="2540" spans="7:8" ht="12.75">
      <c r="G2540" s="196"/>
      <c r="H2540" s="196"/>
    </row>
    <row r="2541" spans="7:8" ht="12.75">
      <c r="G2541" s="196"/>
      <c r="H2541" s="196"/>
    </row>
    <row r="2542" spans="7:8" ht="12.75">
      <c r="G2542" s="196"/>
      <c r="H2542" s="196"/>
    </row>
    <row r="2543" spans="7:8" ht="12.75">
      <c r="G2543" s="196"/>
      <c r="H2543" s="196"/>
    </row>
    <row r="2544" spans="7:8" ht="12.75">
      <c r="G2544" s="196"/>
      <c r="H2544" s="196"/>
    </row>
    <row r="2545" spans="7:8" ht="12.75">
      <c r="G2545" s="196"/>
      <c r="H2545" s="196"/>
    </row>
    <row r="2546" spans="7:8" ht="12.75">
      <c r="G2546" s="196"/>
      <c r="H2546" s="196"/>
    </row>
    <row r="2547" spans="7:8" ht="12.75">
      <c r="G2547" s="196"/>
      <c r="H2547" s="196"/>
    </row>
    <row r="2548" spans="7:8" ht="12.75">
      <c r="G2548" s="196"/>
      <c r="H2548" s="196"/>
    </row>
    <row r="2549" spans="7:8" ht="12.75">
      <c r="G2549" s="196"/>
      <c r="H2549" s="196"/>
    </row>
    <row r="2550" spans="7:8" ht="12.75">
      <c r="G2550" s="196"/>
      <c r="H2550" s="196"/>
    </row>
    <row r="2551" spans="7:8" ht="12.75">
      <c r="G2551" s="196"/>
      <c r="H2551" s="196"/>
    </row>
    <row r="2552" spans="7:8" ht="12.75">
      <c r="G2552" s="196"/>
      <c r="H2552" s="196"/>
    </row>
    <row r="2553" spans="7:8" ht="12.75">
      <c r="G2553" s="196"/>
      <c r="H2553" s="196"/>
    </row>
    <row r="2554" spans="7:8" ht="12.75">
      <c r="G2554" s="196"/>
      <c r="H2554" s="196"/>
    </row>
    <row r="2555" spans="7:8" ht="12.75">
      <c r="G2555" s="196"/>
      <c r="H2555" s="196"/>
    </row>
    <row r="2556" spans="7:8" ht="12.75">
      <c r="G2556" s="196"/>
      <c r="H2556" s="196"/>
    </row>
    <row r="2557" spans="7:8" ht="12.75">
      <c r="G2557" s="196"/>
      <c r="H2557" s="196"/>
    </row>
    <row r="2558" spans="7:8" ht="12.75">
      <c r="G2558" s="196"/>
      <c r="H2558" s="196"/>
    </row>
    <row r="2559" spans="7:8" ht="12.75">
      <c r="G2559" s="196"/>
      <c r="H2559" s="196"/>
    </row>
    <row r="2560" spans="7:8" ht="12.75">
      <c r="G2560" s="196"/>
      <c r="H2560" s="196"/>
    </row>
    <row r="2561" spans="7:8" ht="12.75">
      <c r="G2561" s="196"/>
      <c r="H2561" s="196"/>
    </row>
    <row r="2562" spans="7:8" ht="12.75">
      <c r="G2562" s="196"/>
      <c r="H2562" s="196"/>
    </row>
    <row r="2563" spans="7:8" ht="12.75">
      <c r="G2563" s="196"/>
      <c r="H2563" s="196"/>
    </row>
    <row r="2564" spans="7:8" ht="12.75">
      <c r="G2564" s="196"/>
      <c r="H2564" s="196"/>
    </row>
    <row r="2565" spans="7:8" ht="12.75">
      <c r="G2565" s="196"/>
      <c r="H2565" s="196"/>
    </row>
    <row r="2566" spans="7:8" ht="12.75">
      <c r="G2566" s="196"/>
      <c r="H2566" s="196"/>
    </row>
    <row r="2567" spans="7:8" ht="12.75">
      <c r="G2567" s="196"/>
      <c r="H2567" s="196"/>
    </row>
    <row r="2568" spans="7:8" ht="12.75">
      <c r="G2568" s="196"/>
      <c r="H2568" s="196"/>
    </row>
    <row r="2569" spans="7:8" ht="12.75">
      <c r="G2569" s="196"/>
      <c r="H2569" s="196"/>
    </row>
    <row r="2570" spans="7:8" ht="12.75">
      <c r="G2570" s="196"/>
      <c r="H2570" s="196"/>
    </row>
    <row r="2571" spans="7:8" ht="12.75">
      <c r="G2571" s="196"/>
      <c r="H2571" s="196"/>
    </row>
    <row r="2572" spans="7:8" ht="12.75">
      <c r="G2572" s="196"/>
      <c r="H2572" s="196"/>
    </row>
    <row r="2573" spans="7:8" ht="12.75">
      <c r="G2573" s="196"/>
      <c r="H2573" s="196"/>
    </row>
    <row r="2574" spans="7:8" ht="12.75">
      <c r="G2574" s="196"/>
      <c r="H2574" s="196"/>
    </row>
    <row r="2575" spans="7:8" ht="12.75">
      <c r="G2575" s="196"/>
      <c r="H2575" s="196"/>
    </row>
    <row r="2576" spans="7:8" ht="12.75">
      <c r="G2576" s="196"/>
      <c r="H2576" s="196"/>
    </row>
    <row r="2577" spans="7:8" ht="12.75">
      <c r="G2577" s="196"/>
      <c r="H2577" s="196"/>
    </row>
    <row r="2578" spans="7:8" ht="12.75">
      <c r="G2578" s="196"/>
      <c r="H2578" s="196"/>
    </row>
    <row r="2579" spans="7:8" ht="12.75">
      <c r="G2579" s="196"/>
      <c r="H2579" s="196"/>
    </row>
    <row r="2580" spans="7:8" ht="12.75">
      <c r="G2580" s="196"/>
      <c r="H2580" s="196"/>
    </row>
    <row r="2581" spans="7:8" ht="12.75">
      <c r="G2581" s="196"/>
      <c r="H2581" s="196"/>
    </row>
    <row r="2582" spans="7:8" ht="12.75">
      <c r="G2582" s="196"/>
      <c r="H2582" s="196"/>
    </row>
    <row r="2583" spans="7:8" ht="12.75">
      <c r="G2583" s="196"/>
      <c r="H2583" s="196"/>
    </row>
    <row r="2584" spans="7:8" ht="12.75">
      <c r="G2584" s="196"/>
      <c r="H2584" s="196"/>
    </row>
    <row r="2585" spans="7:8" ht="12.75">
      <c r="G2585" s="196"/>
      <c r="H2585" s="196"/>
    </row>
    <row r="2586" spans="7:8" ht="12.75">
      <c r="G2586" s="196"/>
      <c r="H2586" s="196"/>
    </row>
    <row r="2587" spans="7:8" ht="12.75">
      <c r="G2587" s="196"/>
      <c r="H2587" s="196"/>
    </row>
    <row r="2588" spans="7:8" ht="12.75">
      <c r="G2588" s="196"/>
      <c r="H2588" s="196"/>
    </row>
    <row r="2589" spans="7:8" ht="12.75">
      <c r="G2589" s="196"/>
      <c r="H2589" s="196"/>
    </row>
    <row r="2590" spans="7:8" ht="12.75">
      <c r="G2590" s="196"/>
      <c r="H2590" s="196"/>
    </row>
    <row r="2591" spans="7:8" ht="12.75">
      <c r="G2591" s="196"/>
      <c r="H2591" s="196"/>
    </row>
    <row r="2592" spans="7:8" ht="12.75">
      <c r="G2592" s="196"/>
      <c r="H2592" s="196"/>
    </row>
    <row r="2593" spans="7:8" ht="12.75">
      <c r="G2593" s="196"/>
      <c r="H2593" s="196"/>
    </row>
    <row r="2594" spans="7:8" ht="12.75">
      <c r="G2594" s="196"/>
      <c r="H2594" s="196"/>
    </row>
    <row r="2595" spans="7:8" ht="12.75">
      <c r="G2595" s="196"/>
      <c r="H2595" s="196"/>
    </row>
    <row r="2596" spans="7:8" ht="12.75">
      <c r="G2596" s="196"/>
      <c r="H2596" s="196"/>
    </row>
    <row r="2597" spans="7:8" ht="12.75">
      <c r="G2597" s="196"/>
      <c r="H2597" s="196"/>
    </row>
    <row r="2598" spans="7:8" ht="12.75">
      <c r="G2598" s="196"/>
      <c r="H2598" s="196"/>
    </row>
    <row r="2599" spans="7:8" ht="12.75">
      <c r="G2599" s="196"/>
      <c r="H2599" s="196"/>
    </row>
    <row r="2600" spans="7:8" ht="12.75">
      <c r="G2600" s="196"/>
      <c r="H2600" s="196"/>
    </row>
    <row r="2601" spans="7:8" ht="12.75">
      <c r="G2601" s="196"/>
      <c r="H2601" s="196"/>
    </row>
    <row r="2602" spans="7:8" ht="12.75">
      <c r="G2602" s="196"/>
      <c r="H2602" s="196"/>
    </row>
    <row r="2603" spans="7:8" ht="12.75">
      <c r="G2603" s="196"/>
      <c r="H2603" s="196"/>
    </row>
    <row r="2604" spans="7:8" ht="12.75">
      <c r="G2604" s="196"/>
      <c r="H2604" s="196"/>
    </row>
    <row r="2605" spans="7:8" ht="12.75">
      <c r="G2605" s="196"/>
      <c r="H2605" s="196"/>
    </row>
    <row r="2606" spans="7:8" ht="12.75">
      <c r="G2606" s="196"/>
      <c r="H2606" s="196"/>
    </row>
    <row r="2607" spans="7:8" ht="12.75">
      <c r="G2607" s="196"/>
      <c r="H2607" s="196"/>
    </row>
    <row r="2608" spans="7:8" ht="12.75">
      <c r="G2608" s="196"/>
      <c r="H2608" s="196"/>
    </row>
    <row r="2609" spans="7:8" ht="12.75">
      <c r="G2609" s="196"/>
      <c r="H2609" s="196"/>
    </row>
    <row r="2610" spans="7:8" ht="12.75">
      <c r="G2610" s="196"/>
      <c r="H2610" s="196"/>
    </row>
    <row r="2611" spans="7:8" ht="12.75">
      <c r="G2611" s="196"/>
      <c r="H2611" s="196"/>
    </row>
    <row r="2612" spans="7:8" ht="12.75">
      <c r="G2612" s="196"/>
      <c r="H2612" s="196"/>
    </row>
    <row r="2613" spans="7:8" ht="12.75">
      <c r="G2613" s="196"/>
      <c r="H2613" s="196"/>
    </row>
    <row r="2614" spans="7:8" ht="12.75">
      <c r="G2614" s="196"/>
      <c r="H2614" s="196"/>
    </row>
    <row r="2615" spans="7:8" ht="12.75">
      <c r="G2615" s="196"/>
      <c r="H2615" s="196"/>
    </row>
    <row r="2616" spans="7:8" ht="12.75">
      <c r="G2616" s="196"/>
      <c r="H2616" s="196"/>
    </row>
    <row r="2617" spans="7:8" ht="12.75">
      <c r="G2617" s="196"/>
      <c r="H2617" s="196"/>
    </row>
    <row r="2618" spans="7:8" ht="12.75">
      <c r="G2618" s="196"/>
      <c r="H2618" s="196"/>
    </row>
    <row r="2619" spans="7:8" ht="12.75">
      <c r="G2619" s="196"/>
      <c r="H2619" s="196"/>
    </row>
    <row r="2620" spans="7:8" ht="12.75">
      <c r="G2620" s="196"/>
      <c r="H2620" s="196"/>
    </row>
    <row r="2621" spans="7:8" ht="12.75">
      <c r="G2621" s="196"/>
      <c r="H2621" s="196"/>
    </row>
    <row r="2622" spans="7:8" ht="12.75">
      <c r="G2622" s="196"/>
      <c r="H2622" s="196"/>
    </row>
    <row r="2623" spans="7:8" ht="12.75">
      <c r="G2623" s="196"/>
      <c r="H2623" s="196"/>
    </row>
    <row r="2624" spans="7:8" ht="12.75">
      <c r="G2624" s="196"/>
      <c r="H2624" s="196"/>
    </row>
    <row r="2625" spans="7:8" ht="12.75">
      <c r="G2625" s="196"/>
      <c r="H2625" s="196"/>
    </row>
    <row r="2626" spans="7:8" ht="12.75">
      <c r="G2626" s="196"/>
      <c r="H2626" s="196"/>
    </row>
    <row r="2627" spans="7:8" ht="12.75">
      <c r="G2627" s="196"/>
      <c r="H2627" s="196"/>
    </row>
    <row r="2628" spans="7:8" ht="12.75">
      <c r="G2628" s="196"/>
      <c r="H2628" s="196"/>
    </row>
    <row r="2629" spans="7:8" ht="12.75">
      <c r="G2629" s="196"/>
      <c r="H2629" s="196"/>
    </row>
    <row r="2630" spans="7:8" ht="12.75">
      <c r="G2630" s="196"/>
      <c r="H2630" s="196"/>
    </row>
    <row r="2631" spans="7:8" ht="12.75">
      <c r="G2631" s="196"/>
      <c r="H2631" s="196"/>
    </row>
    <row r="2632" spans="7:8" ht="12.75">
      <c r="G2632" s="196"/>
      <c r="H2632" s="196"/>
    </row>
    <row r="2633" spans="7:8" ht="12.75">
      <c r="G2633" s="196"/>
      <c r="H2633" s="196"/>
    </row>
    <row r="2634" spans="7:8" ht="12.75">
      <c r="G2634" s="196"/>
      <c r="H2634" s="196"/>
    </row>
    <row r="2635" spans="7:8" ht="12.75">
      <c r="G2635" s="196"/>
      <c r="H2635" s="196"/>
    </row>
    <row r="2636" spans="7:8" ht="12.75">
      <c r="G2636" s="196"/>
      <c r="H2636" s="196"/>
    </row>
    <row r="2637" spans="7:8" ht="12.75">
      <c r="G2637" s="196"/>
      <c r="H2637" s="196"/>
    </row>
    <row r="2638" spans="7:8" ht="12.75">
      <c r="G2638" s="196"/>
      <c r="H2638" s="196"/>
    </row>
    <row r="2639" spans="7:8" ht="12.75">
      <c r="G2639" s="196"/>
      <c r="H2639" s="196"/>
    </row>
    <row r="2640" spans="7:8" ht="12.75">
      <c r="G2640" s="196"/>
      <c r="H2640" s="196"/>
    </row>
    <row r="2641" spans="7:8" ht="12.75">
      <c r="G2641" s="196"/>
      <c r="H2641" s="196"/>
    </row>
    <row r="2642" spans="7:8" ht="12.75">
      <c r="G2642" s="196"/>
      <c r="H2642" s="196"/>
    </row>
    <row r="2643" spans="7:8" ht="12.75">
      <c r="G2643" s="196"/>
      <c r="H2643" s="196"/>
    </row>
    <row r="2644" spans="7:8" ht="12.75">
      <c r="G2644" s="196"/>
      <c r="H2644" s="196"/>
    </row>
    <row r="2645" spans="7:8" ht="12.75">
      <c r="G2645" s="196"/>
      <c r="H2645" s="196"/>
    </row>
    <row r="2646" spans="7:8" ht="12.75">
      <c r="G2646" s="196"/>
      <c r="H2646" s="196"/>
    </row>
    <row r="2647" spans="7:8" ht="12.75">
      <c r="G2647" s="196"/>
      <c r="H2647" s="196"/>
    </row>
    <row r="2648" spans="7:8" ht="12.75">
      <c r="G2648" s="196"/>
      <c r="H2648" s="196"/>
    </row>
    <row r="2649" spans="7:8" ht="12.75">
      <c r="G2649" s="196"/>
      <c r="H2649" s="196"/>
    </row>
    <row r="2650" spans="7:8" ht="12.75">
      <c r="G2650" s="196"/>
      <c r="H2650" s="196"/>
    </row>
    <row r="2651" spans="7:8" ht="12.75">
      <c r="G2651" s="196"/>
      <c r="H2651" s="196"/>
    </row>
    <row r="2652" spans="7:8" ht="12.75">
      <c r="G2652" s="196"/>
      <c r="H2652" s="196"/>
    </row>
    <row r="2653" spans="7:8" ht="12.75">
      <c r="G2653" s="196"/>
      <c r="H2653" s="196"/>
    </row>
    <row r="2654" spans="7:8" ht="12.75">
      <c r="G2654" s="196"/>
      <c r="H2654" s="196"/>
    </row>
    <row r="2655" spans="7:8" ht="12.75">
      <c r="G2655" s="196"/>
      <c r="H2655" s="196"/>
    </row>
    <row r="2656" spans="7:8" ht="12.75">
      <c r="G2656" s="196"/>
      <c r="H2656" s="196"/>
    </row>
    <row r="2657" spans="7:8" ht="12.75">
      <c r="G2657" s="196"/>
      <c r="H2657" s="196"/>
    </row>
    <row r="2658" spans="7:8" ht="12.75">
      <c r="G2658" s="196"/>
      <c r="H2658" s="196"/>
    </row>
    <row r="2659" spans="7:8" ht="12.75">
      <c r="G2659" s="196"/>
      <c r="H2659" s="196"/>
    </row>
    <row r="2660" spans="7:8" ht="12.75">
      <c r="G2660" s="196"/>
      <c r="H2660" s="196"/>
    </row>
    <row r="2661" spans="7:8" ht="12.75">
      <c r="G2661" s="196"/>
      <c r="H2661" s="196"/>
    </row>
    <row r="2662" spans="7:8" ht="12.75">
      <c r="G2662" s="196"/>
      <c r="H2662" s="196"/>
    </row>
    <row r="2663" spans="7:8" ht="12.75">
      <c r="G2663" s="196"/>
      <c r="H2663" s="196"/>
    </row>
    <row r="2664" spans="7:8" ht="12.75">
      <c r="G2664" s="196"/>
      <c r="H2664" s="196"/>
    </row>
    <row r="2665" spans="7:8" ht="12.75">
      <c r="G2665" s="196"/>
      <c r="H2665" s="196"/>
    </row>
    <row r="2666" spans="7:8" ht="12.75">
      <c r="G2666" s="196"/>
      <c r="H2666" s="196"/>
    </row>
    <row r="2667" spans="7:8" ht="12.75">
      <c r="G2667" s="196"/>
      <c r="H2667" s="196"/>
    </row>
    <row r="2668" spans="7:8" ht="12.75">
      <c r="G2668" s="196"/>
      <c r="H2668" s="196"/>
    </row>
    <row r="2669" spans="7:8" ht="12.75">
      <c r="G2669" s="196"/>
      <c r="H2669" s="196"/>
    </row>
    <row r="2670" spans="7:8" ht="12.75">
      <c r="G2670" s="196"/>
      <c r="H2670" s="196"/>
    </row>
    <row r="2671" spans="7:8" ht="12.75">
      <c r="G2671" s="196"/>
      <c r="H2671" s="196"/>
    </row>
    <row r="2672" spans="7:8" ht="12.75">
      <c r="G2672" s="196"/>
      <c r="H2672" s="196"/>
    </row>
    <row r="2673" spans="7:8" ht="12.75">
      <c r="G2673" s="196"/>
      <c r="H2673" s="196"/>
    </row>
    <row r="2674" spans="7:8" ht="12.75">
      <c r="G2674" s="196"/>
      <c r="H2674" s="196"/>
    </row>
    <row r="2675" spans="7:8" ht="12.75">
      <c r="G2675" s="196"/>
      <c r="H2675" s="196"/>
    </row>
    <row r="2676" spans="7:8" ht="12.75">
      <c r="G2676" s="196"/>
      <c r="H2676" s="196"/>
    </row>
    <row r="2677" spans="7:8" ht="12.75">
      <c r="G2677" s="196"/>
      <c r="H2677" s="196"/>
    </row>
    <row r="2678" spans="7:8" ht="12.75">
      <c r="G2678" s="196"/>
      <c r="H2678" s="196"/>
    </row>
    <row r="2679" spans="7:8" ht="12.75">
      <c r="G2679" s="196"/>
      <c r="H2679" s="196"/>
    </row>
    <row r="2680" spans="7:8" ht="12.75">
      <c r="G2680" s="196"/>
      <c r="H2680" s="196"/>
    </row>
    <row r="2681" spans="7:8" ht="12.75">
      <c r="G2681" s="196"/>
      <c r="H2681" s="196"/>
    </row>
    <row r="2682" spans="7:8" ht="12.75">
      <c r="G2682" s="196"/>
      <c r="H2682" s="196"/>
    </row>
    <row r="2683" spans="7:8" ht="12.75">
      <c r="G2683" s="196"/>
      <c r="H2683" s="196"/>
    </row>
    <row r="2684" spans="7:8" ht="12.75">
      <c r="G2684" s="196"/>
      <c r="H2684" s="196"/>
    </row>
    <row r="2685" spans="7:8" ht="12.75">
      <c r="G2685" s="196"/>
      <c r="H2685" s="196"/>
    </row>
    <row r="2686" spans="7:8" ht="12.75">
      <c r="G2686" s="196"/>
      <c r="H2686" s="196"/>
    </row>
    <row r="2687" spans="7:8" ht="12.75">
      <c r="G2687" s="196"/>
      <c r="H2687" s="196"/>
    </row>
    <row r="2688" spans="7:8" ht="12.75">
      <c r="G2688" s="196"/>
      <c r="H2688" s="196"/>
    </row>
    <row r="2689" spans="7:8" ht="12.75">
      <c r="G2689" s="196"/>
      <c r="H2689" s="196"/>
    </row>
    <row r="2690" spans="7:8" ht="12.75">
      <c r="G2690" s="196"/>
      <c r="H2690" s="196"/>
    </row>
    <row r="2691" spans="7:8" ht="12.75">
      <c r="G2691" s="196"/>
      <c r="H2691" s="196"/>
    </row>
    <row r="2692" spans="7:8" ht="12.75">
      <c r="G2692" s="196"/>
      <c r="H2692" s="196"/>
    </row>
    <row r="2693" spans="7:8" ht="12.75">
      <c r="G2693" s="196"/>
      <c r="H2693" s="196"/>
    </row>
    <row r="2694" spans="7:8" ht="12.75">
      <c r="G2694" s="196"/>
      <c r="H2694" s="196"/>
    </row>
    <row r="2695" spans="7:8" ht="12.75">
      <c r="G2695" s="196"/>
      <c r="H2695" s="196"/>
    </row>
    <row r="2696" spans="7:8" ht="12.75">
      <c r="G2696" s="196"/>
      <c r="H2696" s="196"/>
    </row>
    <row r="2697" spans="7:8" ht="12.75">
      <c r="G2697" s="196"/>
      <c r="H2697" s="196"/>
    </row>
    <row r="2698" spans="7:8" ht="12.75">
      <c r="G2698" s="196"/>
      <c r="H2698" s="196"/>
    </row>
    <row r="2699" spans="7:8" ht="12.75">
      <c r="G2699" s="196"/>
      <c r="H2699" s="196"/>
    </row>
    <row r="2700" spans="7:8" ht="12.75">
      <c r="G2700" s="196"/>
      <c r="H2700" s="196"/>
    </row>
    <row r="2701" spans="7:8" ht="12.75">
      <c r="G2701" s="196"/>
      <c r="H2701" s="196"/>
    </row>
    <row r="2702" spans="7:8" ht="12.75">
      <c r="G2702" s="196"/>
      <c r="H2702" s="196"/>
    </row>
    <row r="2703" spans="7:8" ht="12.75">
      <c r="G2703" s="196"/>
      <c r="H2703" s="196"/>
    </row>
    <row r="2704" spans="7:8" ht="12.75">
      <c r="G2704" s="196"/>
      <c r="H2704" s="196"/>
    </row>
    <row r="2705" spans="7:8" ht="12.75">
      <c r="G2705" s="196"/>
      <c r="H2705" s="196"/>
    </row>
    <row r="2706" spans="7:8" ht="12.75">
      <c r="G2706" s="196"/>
      <c r="H2706" s="196"/>
    </row>
    <row r="2707" spans="7:8" ht="12.75">
      <c r="G2707" s="196"/>
      <c r="H2707" s="196"/>
    </row>
    <row r="2708" spans="7:8" ht="12.75">
      <c r="G2708" s="196"/>
      <c r="H2708" s="196"/>
    </row>
    <row r="2709" spans="7:8" ht="12.75">
      <c r="G2709" s="196"/>
      <c r="H2709" s="196"/>
    </row>
    <row r="2710" spans="7:8" ht="12.75">
      <c r="G2710" s="196"/>
      <c r="H2710" s="196"/>
    </row>
    <row r="2711" spans="7:8" ht="12.75">
      <c r="G2711" s="196"/>
      <c r="H2711" s="196"/>
    </row>
    <row r="2712" spans="7:8" ht="12.75">
      <c r="G2712" s="196"/>
      <c r="H2712" s="196"/>
    </row>
    <row r="2713" spans="7:8" ht="12.75">
      <c r="G2713" s="196"/>
      <c r="H2713" s="196"/>
    </row>
    <row r="2714" spans="7:8" ht="12.75">
      <c r="G2714" s="196"/>
      <c r="H2714" s="196"/>
    </row>
    <row r="2715" spans="7:8" ht="12.75">
      <c r="G2715" s="196"/>
      <c r="H2715" s="196"/>
    </row>
    <row r="2716" spans="7:8" ht="12.75">
      <c r="G2716" s="196"/>
      <c r="H2716" s="196"/>
    </row>
    <row r="2717" spans="7:8" ht="12.75">
      <c r="G2717" s="196"/>
      <c r="H2717" s="196"/>
    </row>
    <row r="2718" spans="7:8" ht="12.75">
      <c r="G2718" s="196"/>
      <c r="H2718" s="196"/>
    </row>
    <row r="2719" spans="7:8" ht="12.75">
      <c r="G2719" s="196"/>
      <c r="H2719" s="196"/>
    </row>
    <row r="2720" spans="7:8" ht="12.75">
      <c r="G2720" s="196"/>
      <c r="H2720" s="196"/>
    </row>
    <row r="2721" spans="7:8" ht="12.75">
      <c r="G2721" s="196"/>
      <c r="H2721" s="196"/>
    </row>
    <row r="2722" spans="7:8" ht="12.75">
      <c r="G2722" s="196"/>
      <c r="H2722" s="196"/>
    </row>
    <row r="2723" spans="7:8" ht="12.75">
      <c r="G2723" s="196"/>
      <c r="H2723" s="196"/>
    </row>
    <row r="2724" spans="7:8" ht="12.75">
      <c r="G2724" s="196"/>
      <c r="H2724" s="196"/>
    </row>
    <row r="2725" spans="7:8" ht="12.75">
      <c r="G2725" s="196"/>
      <c r="H2725" s="196"/>
    </row>
    <row r="2726" spans="7:8" ht="12.75">
      <c r="G2726" s="196"/>
      <c r="H2726" s="196"/>
    </row>
    <row r="2727" spans="7:8" ht="12.75">
      <c r="G2727" s="196"/>
      <c r="H2727" s="196"/>
    </row>
    <row r="2728" spans="7:8" ht="12.75">
      <c r="G2728" s="196"/>
      <c r="H2728" s="196"/>
    </row>
    <row r="2729" spans="7:8" ht="12.75">
      <c r="G2729" s="196"/>
      <c r="H2729" s="196"/>
    </row>
    <row r="2730" spans="7:8" ht="12.75">
      <c r="G2730" s="196"/>
      <c r="H2730" s="196"/>
    </row>
    <row r="2731" spans="7:8" ht="12.75">
      <c r="G2731" s="196"/>
      <c r="H2731" s="196"/>
    </row>
    <row r="2732" spans="7:8" ht="12.75">
      <c r="G2732" s="196"/>
      <c r="H2732" s="196"/>
    </row>
    <row r="2733" spans="7:8" ht="12.75">
      <c r="G2733" s="196"/>
      <c r="H2733" s="196"/>
    </row>
    <row r="2734" spans="7:8" ht="12.75">
      <c r="G2734" s="196"/>
      <c r="H2734" s="196"/>
    </row>
    <row r="2735" spans="7:8" ht="12.75">
      <c r="G2735" s="196"/>
      <c r="H2735" s="196"/>
    </row>
    <row r="2736" spans="7:8" ht="12.75">
      <c r="G2736" s="196"/>
      <c r="H2736" s="196"/>
    </row>
    <row r="2737" spans="7:8" ht="12.75">
      <c r="G2737" s="196"/>
      <c r="H2737" s="196"/>
    </row>
    <row r="2738" spans="7:8" ht="12.75">
      <c r="G2738" s="196"/>
      <c r="H2738" s="196"/>
    </row>
    <row r="2739" spans="7:8" ht="12.75">
      <c r="G2739" s="196"/>
      <c r="H2739" s="196"/>
    </row>
    <row r="2740" spans="7:8" ht="12.75">
      <c r="G2740" s="196"/>
      <c r="H2740" s="196"/>
    </row>
    <row r="2741" spans="7:8" ht="12.75">
      <c r="G2741" s="196"/>
      <c r="H2741" s="196"/>
    </row>
    <row r="2742" spans="7:8" ht="12.75">
      <c r="G2742" s="196"/>
      <c r="H2742" s="196"/>
    </row>
    <row r="2743" spans="7:8" ht="12.75">
      <c r="G2743" s="196"/>
      <c r="H2743" s="196"/>
    </row>
    <row r="2744" spans="7:8" ht="12.75">
      <c r="G2744" s="196"/>
      <c r="H2744" s="196"/>
    </row>
    <row r="2745" spans="7:8" ht="12.75">
      <c r="G2745" s="196"/>
      <c r="H2745" s="196"/>
    </row>
    <row r="2746" spans="7:8" ht="12.75">
      <c r="G2746" s="196"/>
      <c r="H2746" s="196"/>
    </row>
    <row r="2747" spans="7:8" ht="12.75">
      <c r="G2747" s="196"/>
      <c r="H2747" s="196"/>
    </row>
    <row r="2748" spans="7:8" ht="12.75">
      <c r="G2748" s="196"/>
      <c r="H2748" s="196"/>
    </row>
    <row r="2749" spans="7:8" ht="12.75">
      <c r="G2749" s="196"/>
      <c r="H2749" s="196"/>
    </row>
    <row r="2750" spans="7:8" ht="12.75">
      <c r="G2750" s="196"/>
      <c r="H2750" s="196"/>
    </row>
    <row r="2751" spans="7:8" ht="12.75">
      <c r="G2751" s="196"/>
      <c r="H2751" s="196"/>
    </row>
    <row r="2752" spans="7:8" ht="12.75">
      <c r="G2752" s="196"/>
      <c r="H2752" s="196"/>
    </row>
    <row r="2753" spans="7:8" ht="12.75">
      <c r="G2753" s="196"/>
      <c r="H2753" s="196"/>
    </row>
    <row r="2754" spans="7:8" ht="12.75">
      <c r="G2754" s="196"/>
      <c r="H2754" s="196"/>
    </row>
    <row r="2755" spans="7:8" ht="12.75">
      <c r="G2755" s="196"/>
      <c r="H2755" s="196"/>
    </row>
    <row r="2756" spans="7:8" ht="12.75">
      <c r="G2756" s="196"/>
      <c r="H2756" s="196"/>
    </row>
    <row r="2757" spans="7:8" ht="12.75">
      <c r="G2757" s="196"/>
      <c r="H2757" s="196"/>
    </row>
    <row r="2758" spans="7:8" ht="12.75">
      <c r="G2758" s="196"/>
      <c r="H2758" s="196"/>
    </row>
    <row r="2759" spans="7:8" ht="12.75">
      <c r="G2759" s="196"/>
      <c r="H2759" s="196"/>
    </row>
    <row r="2760" spans="7:8" ht="12.75">
      <c r="G2760" s="196"/>
      <c r="H2760" s="196"/>
    </row>
    <row r="2761" spans="7:8" ht="12.75">
      <c r="G2761" s="196"/>
      <c r="H2761" s="196"/>
    </row>
    <row r="2762" spans="7:8" ht="12.75">
      <c r="G2762" s="196"/>
      <c r="H2762" s="196"/>
    </row>
    <row r="2763" spans="7:8" ht="12.75">
      <c r="G2763" s="196"/>
      <c r="H2763" s="196"/>
    </row>
    <row r="2764" spans="7:8" ht="12.75">
      <c r="G2764" s="196"/>
      <c r="H2764" s="196"/>
    </row>
    <row r="2765" spans="7:8" ht="12.75">
      <c r="G2765" s="196"/>
      <c r="H2765" s="196"/>
    </row>
    <row r="2766" spans="7:8" ht="12.75">
      <c r="G2766" s="196"/>
      <c r="H2766" s="196"/>
    </row>
    <row r="2767" spans="7:8" ht="12.75">
      <c r="G2767" s="196"/>
      <c r="H2767" s="196"/>
    </row>
    <row r="2768" spans="7:8" ht="12.75">
      <c r="G2768" s="196"/>
      <c r="H2768" s="196"/>
    </row>
    <row r="2769" spans="7:8" ht="12.75">
      <c r="G2769" s="196"/>
      <c r="H2769" s="196"/>
    </row>
    <row r="2770" spans="7:8" ht="12.75">
      <c r="G2770" s="196"/>
      <c r="H2770" s="196"/>
    </row>
    <row r="2771" spans="7:8" ht="12.75">
      <c r="G2771" s="196"/>
      <c r="H2771" s="196"/>
    </row>
    <row r="2772" spans="7:8" ht="12.75">
      <c r="G2772" s="196"/>
      <c r="H2772" s="196"/>
    </row>
    <row r="2773" spans="7:8" ht="12.75">
      <c r="G2773" s="196"/>
      <c r="H2773" s="196"/>
    </row>
    <row r="2774" spans="7:8" ht="12.75">
      <c r="G2774" s="196"/>
      <c r="H2774" s="196"/>
    </row>
    <row r="2775" spans="7:8" ht="12.75">
      <c r="G2775" s="196"/>
      <c r="H2775" s="196"/>
    </row>
    <row r="2776" spans="7:8" ht="12.75">
      <c r="G2776" s="196"/>
      <c r="H2776" s="196"/>
    </row>
    <row r="2777" spans="7:8" ht="12.75">
      <c r="G2777" s="196"/>
      <c r="H2777" s="196"/>
    </row>
    <row r="2778" spans="7:8" ht="12.75">
      <c r="G2778" s="196"/>
      <c r="H2778" s="196"/>
    </row>
    <row r="2779" spans="7:8" ht="12.75">
      <c r="G2779" s="196"/>
      <c r="H2779" s="196"/>
    </row>
    <row r="2780" spans="7:8" ht="12.75">
      <c r="G2780" s="196"/>
      <c r="H2780" s="196"/>
    </row>
    <row r="2781" spans="7:8" ht="12.75">
      <c r="G2781" s="196"/>
      <c r="H2781" s="196"/>
    </row>
    <row r="2782" spans="7:8" ht="12.75">
      <c r="G2782" s="196"/>
      <c r="H2782" s="196"/>
    </row>
    <row r="2783" spans="7:8" ht="12.75">
      <c r="G2783" s="196"/>
      <c r="H2783" s="196"/>
    </row>
    <row r="2784" spans="7:8" ht="12.75">
      <c r="G2784" s="196"/>
      <c r="H2784" s="196"/>
    </row>
    <row r="2785" spans="7:8" ht="12.75">
      <c r="G2785" s="196"/>
      <c r="H2785" s="196"/>
    </row>
    <row r="2786" spans="7:8" ht="12.75">
      <c r="G2786" s="196"/>
      <c r="H2786" s="196"/>
    </row>
    <row r="2787" spans="7:8" ht="12.75">
      <c r="G2787" s="196"/>
      <c r="H2787" s="196"/>
    </row>
    <row r="2788" spans="7:8" ht="12.75">
      <c r="G2788" s="196"/>
      <c r="H2788" s="196"/>
    </row>
    <row r="2789" spans="7:8" ht="12.75">
      <c r="G2789" s="196"/>
      <c r="H2789" s="196"/>
    </row>
    <row r="2790" spans="7:8" ht="12.75">
      <c r="G2790" s="196"/>
      <c r="H2790" s="196"/>
    </row>
    <row r="2791" spans="7:8" ht="12.75">
      <c r="G2791" s="196"/>
      <c r="H2791" s="196"/>
    </row>
    <row r="2792" spans="7:8" ht="12.75">
      <c r="G2792" s="196"/>
      <c r="H2792" s="196"/>
    </row>
    <row r="2793" spans="7:8" ht="12.75">
      <c r="G2793" s="196"/>
      <c r="H2793" s="196"/>
    </row>
    <row r="2794" spans="7:8" ht="12.75">
      <c r="G2794" s="196"/>
      <c r="H2794" s="196"/>
    </row>
    <row r="2795" spans="7:8" ht="12.75">
      <c r="G2795" s="196"/>
      <c r="H2795" s="196"/>
    </row>
    <row r="2796" spans="7:8" ht="12.75">
      <c r="G2796" s="196"/>
      <c r="H2796" s="196"/>
    </row>
    <row r="2797" spans="7:8" ht="12.75">
      <c r="G2797" s="196"/>
      <c r="H2797" s="196"/>
    </row>
    <row r="2798" spans="7:8" ht="12.75">
      <c r="G2798" s="196"/>
      <c r="H2798" s="196"/>
    </row>
    <row r="2799" spans="7:8" ht="12.75">
      <c r="G2799" s="196"/>
      <c r="H2799" s="196"/>
    </row>
    <row r="2800" spans="7:8" ht="12.75">
      <c r="G2800" s="196"/>
      <c r="H2800" s="196"/>
    </row>
    <row r="2801" spans="7:8" ht="12.75">
      <c r="G2801" s="196"/>
      <c r="H2801" s="196"/>
    </row>
    <row r="2802" spans="7:8" ht="12.75">
      <c r="G2802" s="196"/>
      <c r="H2802" s="196"/>
    </row>
    <row r="2803" spans="7:8" ht="12.75">
      <c r="G2803" s="196"/>
      <c r="H2803" s="196"/>
    </row>
    <row r="2804" spans="7:8" ht="12.75">
      <c r="G2804" s="196"/>
      <c r="H2804" s="196"/>
    </row>
    <row r="2805" spans="7:8" ht="12.75">
      <c r="G2805" s="196"/>
      <c r="H2805" s="196"/>
    </row>
    <row r="2806" spans="7:8" ht="12.75">
      <c r="G2806" s="196"/>
      <c r="H2806" s="196"/>
    </row>
    <row r="2807" spans="7:8" ht="12.75">
      <c r="G2807" s="196"/>
      <c r="H2807" s="196"/>
    </row>
    <row r="2808" spans="7:8" ht="12.75">
      <c r="G2808" s="196"/>
      <c r="H2808" s="196"/>
    </row>
    <row r="2809" spans="7:8" ht="12.75">
      <c r="G2809" s="196"/>
      <c r="H2809" s="196"/>
    </row>
    <row r="2810" spans="7:8" ht="12.75">
      <c r="G2810" s="196"/>
      <c r="H2810" s="196"/>
    </row>
    <row r="2811" spans="7:8" ht="12.75">
      <c r="G2811" s="196"/>
      <c r="H2811" s="196"/>
    </row>
    <row r="2812" spans="7:8" ht="12.75">
      <c r="G2812" s="196"/>
      <c r="H2812" s="196"/>
    </row>
    <row r="2813" spans="7:8" ht="12.75">
      <c r="G2813" s="196"/>
      <c r="H2813" s="196"/>
    </row>
    <row r="2814" spans="7:8" ht="12.75">
      <c r="G2814" s="196"/>
      <c r="H2814" s="196"/>
    </row>
    <row r="2815" spans="7:8" ht="12.75">
      <c r="G2815" s="196"/>
      <c r="H2815" s="196"/>
    </row>
    <row r="2816" spans="7:8" ht="12.75">
      <c r="G2816" s="196"/>
      <c r="H2816" s="196"/>
    </row>
    <row r="2817" spans="7:8" ht="12.75">
      <c r="G2817" s="196"/>
      <c r="H2817" s="196"/>
    </row>
    <row r="2818" spans="7:8" ht="12.75">
      <c r="G2818" s="196"/>
      <c r="H2818" s="196"/>
    </row>
    <row r="2819" spans="7:8" ht="12.75">
      <c r="G2819" s="196"/>
      <c r="H2819" s="196"/>
    </row>
    <row r="2820" spans="7:8" ht="12.75">
      <c r="G2820" s="196"/>
      <c r="H2820" s="196"/>
    </row>
    <row r="2821" spans="7:8" ht="12.75">
      <c r="G2821" s="196"/>
      <c r="H2821" s="196"/>
    </row>
    <row r="2822" spans="7:8" ht="12.75">
      <c r="G2822" s="196"/>
      <c r="H2822" s="196"/>
    </row>
    <row r="2823" spans="7:8" ht="12.75">
      <c r="G2823" s="196"/>
      <c r="H2823" s="196"/>
    </row>
    <row r="2824" spans="7:8" ht="12.75">
      <c r="G2824" s="196"/>
      <c r="H2824" s="196"/>
    </row>
    <row r="2825" spans="7:8" ht="12.75">
      <c r="G2825" s="196"/>
      <c r="H2825" s="196"/>
    </row>
    <row r="2826" spans="7:8" ht="12.75">
      <c r="G2826" s="196"/>
      <c r="H2826" s="196"/>
    </row>
    <row r="2827" spans="7:8" ht="12.75">
      <c r="G2827" s="196"/>
      <c r="H2827" s="196"/>
    </row>
    <row r="2828" spans="7:8" ht="12.75">
      <c r="G2828" s="196"/>
      <c r="H2828" s="196"/>
    </row>
    <row r="2829" spans="7:8" ht="12.75">
      <c r="G2829" s="196"/>
      <c r="H2829" s="196"/>
    </row>
    <row r="2830" spans="7:8" ht="12.75">
      <c r="G2830" s="196"/>
      <c r="H2830" s="196"/>
    </row>
    <row r="2831" spans="7:8" ht="12.75">
      <c r="G2831" s="196"/>
      <c r="H2831" s="196"/>
    </row>
    <row r="2832" spans="7:8" ht="12.75">
      <c r="G2832" s="196"/>
      <c r="H2832" s="196"/>
    </row>
    <row r="2833" spans="7:8" ht="12.75">
      <c r="G2833" s="196"/>
      <c r="H2833" s="196"/>
    </row>
    <row r="2834" spans="7:8" ht="12.75">
      <c r="G2834" s="196"/>
      <c r="H2834" s="196"/>
    </row>
    <row r="2835" spans="7:8" ht="12.75">
      <c r="G2835" s="196"/>
      <c r="H2835" s="196"/>
    </row>
    <row r="2836" spans="7:8" ht="12.75">
      <c r="G2836" s="196"/>
      <c r="H2836" s="196"/>
    </row>
    <row r="2837" spans="7:8" ht="12.75">
      <c r="G2837" s="196"/>
      <c r="H2837" s="196"/>
    </row>
    <row r="2838" spans="7:8" ht="12.75">
      <c r="G2838" s="196"/>
      <c r="H2838" s="196"/>
    </row>
    <row r="2839" spans="7:8" ht="12.75">
      <c r="G2839" s="196"/>
      <c r="H2839" s="196"/>
    </row>
    <row r="2840" spans="7:8" ht="12.75">
      <c r="G2840" s="196"/>
      <c r="H2840" s="196"/>
    </row>
    <row r="2841" spans="7:8" ht="12.75">
      <c r="G2841" s="196"/>
      <c r="H2841" s="196"/>
    </row>
    <row r="2842" spans="7:8" ht="12.75">
      <c r="G2842" s="196"/>
      <c r="H2842" s="196"/>
    </row>
    <row r="2843" spans="7:8" ht="12.75">
      <c r="G2843" s="196"/>
      <c r="H2843" s="196"/>
    </row>
    <row r="2844" spans="7:8" ht="12.75">
      <c r="G2844" s="196"/>
      <c r="H2844" s="196"/>
    </row>
    <row r="2845" spans="7:8" ht="12.75">
      <c r="G2845" s="196"/>
      <c r="H2845" s="196"/>
    </row>
    <row r="2846" spans="7:8" ht="12.75">
      <c r="G2846" s="196"/>
      <c r="H2846" s="196"/>
    </row>
    <row r="2847" spans="7:8" ht="12.75">
      <c r="G2847" s="196"/>
      <c r="H2847" s="196"/>
    </row>
    <row r="2848" spans="7:8" ht="12.75">
      <c r="G2848" s="196"/>
      <c r="H2848" s="196"/>
    </row>
    <row r="2849" spans="7:8" ht="12.75">
      <c r="G2849" s="196"/>
      <c r="H2849" s="196"/>
    </row>
    <row r="2850" spans="7:8" ht="12.75">
      <c r="G2850" s="196"/>
      <c r="H2850" s="196"/>
    </row>
    <row r="2851" spans="7:8" ht="12.75">
      <c r="G2851" s="196"/>
      <c r="H2851" s="196"/>
    </row>
    <row r="2852" spans="7:8" ht="12.75">
      <c r="G2852" s="196"/>
      <c r="H2852" s="196"/>
    </row>
    <row r="2853" spans="7:8" ht="12.75">
      <c r="G2853" s="196"/>
      <c r="H2853" s="196"/>
    </row>
    <row r="2854" spans="7:8" ht="12.75">
      <c r="G2854" s="196"/>
      <c r="H2854" s="196"/>
    </row>
    <row r="2855" spans="7:8" ht="12.75">
      <c r="G2855" s="196"/>
      <c r="H2855" s="196"/>
    </row>
    <row r="2856" spans="7:8" ht="12.75">
      <c r="G2856" s="196"/>
      <c r="H2856" s="196"/>
    </row>
    <row r="2857" spans="7:8" ht="12.75">
      <c r="G2857" s="196"/>
      <c r="H2857" s="196"/>
    </row>
    <row r="2858" spans="7:8" ht="12.75">
      <c r="G2858" s="196"/>
      <c r="H2858" s="196"/>
    </row>
    <row r="2859" spans="7:8" ht="12.75">
      <c r="G2859" s="196"/>
      <c r="H2859" s="196"/>
    </row>
    <row r="2860" spans="7:8" ht="12.75">
      <c r="G2860" s="196"/>
      <c r="H2860" s="196"/>
    </row>
    <row r="2861" spans="7:8" ht="12.75">
      <c r="G2861" s="196"/>
      <c r="H2861" s="196"/>
    </row>
    <row r="2862" spans="7:8" ht="12.75">
      <c r="G2862" s="196"/>
      <c r="H2862" s="196"/>
    </row>
    <row r="2863" spans="7:8" ht="12.75">
      <c r="G2863" s="196"/>
      <c r="H2863" s="196"/>
    </row>
    <row r="2864" spans="7:8" ht="12.75">
      <c r="G2864" s="196"/>
      <c r="H2864" s="196"/>
    </row>
    <row r="2865" spans="7:8" ht="12.75">
      <c r="G2865" s="196"/>
      <c r="H2865" s="196"/>
    </row>
    <row r="2866" spans="7:8" ht="12.75">
      <c r="G2866" s="196"/>
      <c r="H2866" s="196"/>
    </row>
    <row r="2867" spans="7:8" ht="12.75">
      <c r="G2867" s="196"/>
      <c r="H2867" s="196"/>
    </row>
    <row r="2868" spans="7:8" ht="12.75">
      <c r="G2868" s="196"/>
      <c r="H2868" s="196"/>
    </row>
    <row r="2869" spans="7:8" ht="12.75">
      <c r="G2869" s="196"/>
      <c r="H2869" s="196"/>
    </row>
    <row r="2870" spans="7:8" ht="12.75">
      <c r="G2870" s="196"/>
      <c r="H2870" s="196"/>
    </row>
    <row r="2871" spans="7:8" ht="12.75">
      <c r="G2871" s="196"/>
      <c r="H2871" s="196"/>
    </row>
    <row r="2872" spans="7:8" ht="12.75">
      <c r="G2872" s="196"/>
      <c r="H2872" s="196"/>
    </row>
    <row r="2873" spans="7:8" ht="12.75">
      <c r="G2873" s="196"/>
      <c r="H2873" s="196"/>
    </row>
    <row r="2874" spans="7:8" ht="12.75">
      <c r="G2874" s="196"/>
      <c r="H2874" s="196"/>
    </row>
    <row r="2875" spans="7:8" ht="12.75">
      <c r="G2875" s="196"/>
      <c r="H2875" s="196"/>
    </row>
    <row r="2876" spans="7:8" ht="12.75">
      <c r="G2876" s="196"/>
      <c r="H2876" s="196"/>
    </row>
    <row r="2877" spans="7:8" ht="12.75">
      <c r="G2877" s="196"/>
      <c r="H2877" s="196"/>
    </row>
    <row r="2878" spans="7:8" ht="12.75">
      <c r="G2878" s="196"/>
      <c r="H2878" s="196"/>
    </row>
    <row r="2879" spans="7:8" ht="12.75">
      <c r="G2879" s="196"/>
      <c r="H2879" s="196"/>
    </row>
    <row r="2880" spans="7:8" ht="12.75">
      <c r="G2880" s="196"/>
      <c r="H2880" s="196"/>
    </row>
    <row r="2881" spans="7:8" ht="12.75">
      <c r="G2881" s="196"/>
      <c r="H2881" s="196"/>
    </row>
    <row r="2882" spans="7:8" ht="12.75">
      <c r="G2882" s="196"/>
      <c r="H2882" s="196"/>
    </row>
    <row r="2883" spans="7:8" ht="12.75">
      <c r="G2883" s="196"/>
      <c r="H2883" s="196"/>
    </row>
    <row r="2884" spans="7:8" ht="12.75">
      <c r="G2884" s="196"/>
      <c r="H2884" s="196"/>
    </row>
    <row r="2885" spans="7:8" ht="12.75">
      <c r="G2885" s="196"/>
      <c r="H2885" s="196"/>
    </row>
    <row r="2886" spans="7:8" ht="12.75">
      <c r="G2886" s="196"/>
      <c r="H2886" s="196"/>
    </row>
    <row r="2887" spans="7:8" ht="12.75">
      <c r="G2887" s="196"/>
      <c r="H2887" s="196"/>
    </row>
    <row r="2888" spans="7:8" ht="12.75">
      <c r="G2888" s="196"/>
      <c r="H2888" s="196"/>
    </row>
    <row r="2889" spans="7:8" ht="12.75">
      <c r="G2889" s="196"/>
      <c r="H2889" s="196"/>
    </row>
    <row r="2890" spans="7:8" ht="12.75">
      <c r="G2890" s="196"/>
      <c r="H2890" s="196"/>
    </row>
    <row r="2891" spans="7:8" ht="12.75">
      <c r="G2891" s="196"/>
      <c r="H2891" s="196"/>
    </row>
    <row r="2892" spans="7:8" ht="12.75">
      <c r="G2892" s="196"/>
      <c r="H2892" s="196"/>
    </row>
    <row r="2893" spans="7:8" ht="12.75">
      <c r="G2893" s="196"/>
      <c r="H2893" s="196"/>
    </row>
    <row r="2894" spans="7:8" ht="12.75">
      <c r="G2894" s="196"/>
      <c r="H2894" s="196"/>
    </row>
    <row r="2895" spans="7:8" ht="12.75">
      <c r="G2895" s="196"/>
      <c r="H2895" s="196"/>
    </row>
    <row r="2896" spans="7:8" ht="12.75">
      <c r="G2896" s="196"/>
      <c r="H2896" s="196"/>
    </row>
    <row r="2897" spans="7:8" ht="12.75">
      <c r="G2897" s="196"/>
      <c r="H2897" s="196"/>
    </row>
    <row r="2898" spans="7:8" ht="12.75">
      <c r="G2898" s="196"/>
      <c r="H2898" s="196"/>
    </row>
    <row r="2899" spans="7:8" ht="12.75">
      <c r="G2899" s="196"/>
      <c r="H2899" s="196"/>
    </row>
    <row r="2900" spans="7:8" ht="12.75">
      <c r="G2900" s="196"/>
      <c r="H2900" s="196"/>
    </row>
    <row r="2901" spans="7:8" ht="12.75">
      <c r="G2901" s="196"/>
      <c r="H2901" s="196"/>
    </row>
    <row r="2902" spans="7:8" ht="12.75">
      <c r="G2902" s="196"/>
      <c r="H2902" s="196"/>
    </row>
    <row r="2903" spans="7:8" ht="12.75">
      <c r="G2903" s="196"/>
      <c r="H2903" s="196"/>
    </row>
    <row r="2904" spans="7:8" ht="12.75">
      <c r="G2904" s="196"/>
      <c r="H2904" s="196"/>
    </row>
    <row r="2905" spans="7:8" ht="12.75">
      <c r="G2905" s="196"/>
      <c r="H2905" s="196"/>
    </row>
    <row r="2906" spans="7:8" ht="12.75">
      <c r="G2906" s="196"/>
      <c r="H2906" s="196"/>
    </row>
    <row r="2907" spans="7:8" ht="12.75">
      <c r="G2907" s="196"/>
      <c r="H2907" s="196"/>
    </row>
    <row r="2908" spans="7:8" ht="12.75">
      <c r="G2908" s="196"/>
      <c r="H2908" s="196"/>
    </row>
    <row r="2909" spans="7:8" ht="12.75">
      <c r="G2909" s="196"/>
      <c r="H2909" s="196"/>
    </row>
    <row r="2910" spans="7:8" ht="12.75">
      <c r="G2910" s="196"/>
      <c r="H2910" s="196"/>
    </row>
    <row r="2911" spans="7:8" ht="12.75">
      <c r="G2911" s="196"/>
      <c r="H2911" s="196"/>
    </row>
    <row r="2912" spans="7:8" ht="12.75">
      <c r="G2912" s="196"/>
      <c r="H2912" s="196"/>
    </row>
    <row r="2913" spans="7:8" ht="12.75">
      <c r="G2913" s="196"/>
      <c r="H2913" s="196"/>
    </row>
    <row r="2914" spans="7:8" ht="12.75">
      <c r="G2914" s="196"/>
      <c r="H2914" s="196"/>
    </row>
    <row r="2915" spans="7:8" ht="12.75">
      <c r="G2915" s="196"/>
      <c r="H2915" s="196"/>
    </row>
    <row r="2916" spans="7:8" ht="12.75">
      <c r="G2916" s="196"/>
      <c r="H2916" s="196"/>
    </row>
    <row r="2917" spans="7:8" ht="12.75">
      <c r="G2917" s="196"/>
      <c r="H2917" s="196"/>
    </row>
    <row r="2918" spans="7:8" ht="12.75">
      <c r="G2918" s="196"/>
      <c r="H2918" s="196"/>
    </row>
    <row r="2919" spans="7:8" ht="12.75">
      <c r="G2919" s="196"/>
      <c r="H2919" s="196"/>
    </row>
    <row r="2920" spans="7:8" ht="12.75">
      <c r="G2920" s="196"/>
      <c r="H2920" s="196"/>
    </row>
    <row r="2921" spans="7:8" ht="12.75">
      <c r="G2921" s="196"/>
      <c r="H2921" s="196"/>
    </row>
    <row r="2922" spans="7:8" ht="12.75">
      <c r="G2922" s="196"/>
      <c r="H2922" s="196"/>
    </row>
    <row r="2923" spans="7:8" ht="12.75">
      <c r="G2923" s="196"/>
      <c r="H2923" s="196"/>
    </row>
    <row r="2924" spans="7:8" ht="12.75">
      <c r="G2924" s="196"/>
      <c r="H2924" s="196"/>
    </row>
    <row r="2925" spans="7:8" ht="12.75">
      <c r="G2925" s="196"/>
      <c r="H2925" s="196"/>
    </row>
    <row r="2926" spans="7:8" ht="12.75">
      <c r="G2926" s="196"/>
      <c r="H2926" s="196"/>
    </row>
    <row r="2927" spans="7:8" ht="12.75">
      <c r="G2927" s="196"/>
      <c r="H2927" s="196"/>
    </row>
    <row r="2928" spans="7:8" ht="12.75">
      <c r="G2928" s="196"/>
      <c r="H2928" s="196"/>
    </row>
    <row r="2929" spans="7:8" ht="12.75">
      <c r="G2929" s="196"/>
      <c r="H2929" s="196"/>
    </row>
    <row r="2930" spans="7:8" ht="12.75">
      <c r="G2930" s="196"/>
      <c r="H2930" s="196"/>
    </row>
    <row r="2931" spans="7:8" ht="12.75">
      <c r="G2931" s="196"/>
      <c r="H2931" s="196"/>
    </row>
    <row r="2932" spans="7:8" ht="12.75">
      <c r="G2932" s="196"/>
      <c r="H2932" s="196"/>
    </row>
    <row r="2933" spans="7:8" ht="12.75">
      <c r="G2933" s="196"/>
      <c r="H2933" s="196"/>
    </row>
    <row r="2934" spans="7:8" ht="12.75">
      <c r="G2934" s="196"/>
      <c r="H2934" s="196"/>
    </row>
    <row r="2935" spans="7:8" ht="12.75">
      <c r="G2935" s="196"/>
      <c r="H2935" s="196"/>
    </row>
    <row r="2936" spans="7:8" ht="12.75">
      <c r="G2936" s="196"/>
      <c r="H2936" s="196"/>
    </row>
    <row r="2937" spans="7:8" ht="12.75">
      <c r="G2937" s="196"/>
      <c r="H2937" s="196"/>
    </row>
    <row r="2938" spans="7:8" ht="12.75">
      <c r="G2938" s="196"/>
      <c r="H2938" s="196"/>
    </row>
    <row r="2939" spans="7:8" ht="12.75">
      <c r="G2939" s="196"/>
      <c r="H2939" s="196"/>
    </row>
    <row r="2940" spans="7:8" ht="12.75">
      <c r="G2940" s="196"/>
      <c r="H2940" s="196"/>
    </row>
    <row r="2941" spans="7:8" ht="12.75">
      <c r="G2941" s="196"/>
      <c r="H2941" s="196"/>
    </row>
    <row r="2942" spans="7:8" ht="12.75">
      <c r="G2942" s="196"/>
      <c r="H2942" s="196"/>
    </row>
    <row r="2943" spans="7:8" ht="12.75">
      <c r="G2943" s="196"/>
      <c r="H2943" s="196"/>
    </row>
    <row r="2944" spans="7:8" ht="12.75">
      <c r="G2944" s="196"/>
      <c r="H2944" s="196"/>
    </row>
    <row r="2945" spans="7:8" ht="12.75">
      <c r="G2945" s="196"/>
      <c r="H2945" s="196"/>
    </row>
    <row r="2946" spans="7:8" ht="12.75">
      <c r="G2946" s="196"/>
      <c r="H2946" s="196"/>
    </row>
    <row r="2947" spans="7:8" ht="12.75">
      <c r="G2947" s="196"/>
      <c r="H2947" s="196"/>
    </row>
    <row r="2948" spans="7:8" ht="12.75">
      <c r="G2948" s="196"/>
      <c r="H2948" s="196"/>
    </row>
    <row r="2949" spans="7:8" ht="12.75">
      <c r="G2949" s="196"/>
      <c r="H2949" s="196"/>
    </row>
    <row r="2950" spans="7:8" ht="12.75">
      <c r="G2950" s="196"/>
      <c r="H2950" s="196"/>
    </row>
    <row r="2951" spans="7:8" ht="12.75">
      <c r="G2951" s="196"/>
      <c r="H2951" s="196"/>
    </row>
    <row r="2952" spans="7:8" ht="12.75">
      <c r="G2952" s="196"/>
      <c r="H2952" s="196"/>
    </row>
    <row r="2953" spans="7:8" ht="12.75">
      <c r="G2953" s="196"/>
      <c r="H2953" s="196"/>
    </row>
    <row r="2954" spans="7:8" ht="12.75">
      <c r="G2954" s="196"/>
      <c r="H2954" s="196"/>
    </row>
    <row r="2955" spans="7:8" ht="12.75">
      <c r="G2955" s="196"/>
      <c r="H2955" s="196"/>
    </row>
    <row r="2956" spans="7:8" ht="12.75">
      <c r="G2956" s="196"/>
      <c r="H2956" s="196"/>
    </row>
    <row r="2957" spans="7:8" ht="12.75">
      <c r="G2957" s="196"/>
      <c r="H2957" s="196"/>
    </row>
    <row r="2958" spans="7:8" ht="12.75">
      <c r="G2958" s="196"/>
      <c r="H2958" s="196"/>
    </row>
    <row r="2959" spans="7:8" ht="12.75">
      <c r="G2959" s="196"/>
      <c r="H2959" s="196"/>
    </row>
    <row r="2960" spans="7:8" ht="12.75">
      <c r="G2960" s="196"/>
      <c r="H2960" s="196"/>
    </row>
    <row r="2961" spans="7:8" ht="12.75">
      <c r="G2961" s="196"/>
      <c r="H2961" s="196"/>
    </row>
    <row r="2962" spans="7:8" ht="12.75">
      <c r="G2962" s="196"/>
      <c r="H2962" s="196"/>
    </row>
    <row r="2963" spans="7:8" ht="12.75">
      <c r="G2963" s="196"/>
      <c r="H2963" s="196"/>
    </row>
    <row r="2964" spans="7:8" ht="12.75">
      <c r="G2964" s="196"/>
      <c r="H2964" s="196"/>
    </row>
    <row r="2965" spans="7:8" ht="12.75">
      <c r="G2965" s="196"/>
      <c r="H2965" s="196"/>
    </row>
    <row r="2966" spans="7:8" ht="12.75">
      <c r="G2966" s="196"/>
      <c r="H2966" s="196"/>
    </row>
    <row r="2967" spans="7:8" ht="12.75">
      <c r="G2967" s="196"/>
      <c r="H2967" s="196"/>
    </row>
    <row r="2968" spans="7:8" ht="12.75">
      <c r="G2968" s="196"/>
      <c r="H2968" s="196"/>
    </row>
    <row r="2969" spans="7:8" ht="12.75">
      <c r="G2969" s="196"/>
      <c r="H2969" s="196"/>
    </row>
    <row r="2970" spans="7:8" ht="12.75">
      <c r="G2970" s="196"/>
      <c r="H2970" s="196"/>
    </row>
    <row r="2971" spans="7:8" ht="12.75">
      <c r="G2971" s="196"/>
      <c r="H2971" s="196"/>
    </row>
    <row r="2972" spans="7:8" ht="12.75">
      <c r="G2972" s="196"/>
      <c r="H2972" s="196"/>
    </row>
    <row r="2973" spans="7:8" ht="12.75">
      <c r="G2973" s="196"/>
      <c r="H2973" s="196"/>
    </row>
    <row r="2974" spans="7:8" ht="12.75">
      <c r="G2974" s="196"/>
      <c r="H2974" s="196"/>
    </row>
    <row r="2975" spans="7:8" ht="12.75">
      <c r="G2975" s="196"/>
      <c r="H2975" s="196"/>
    </row>
    <row r="2976" spans="7:8" ht="12.75">
      <c r="G2976" s="196"/>
      <c r="H2976" s="196"/>
    </row>
    <row r="2977" spans="7:8" ht="12.75">
      <c r="G2977" s="196"/>
      <c r="H2977" s="196"/>
    </row>
    <row r="2978" spans="7:8" ht="12.75">
      <c r="G2978" s="196"/>
      <c r="H2978" s="196"/>
    </row>
    <row r="2979" spans="7:8" ht="12.75">
      <c r="G2979" s="196"/>
      <c r="H2979" s="196"/>
    </row>
    <row r="2980" spans="7:8" ht="12.75">
      <c r="G2980" s="196"/>
      <c r="H2980" s="196"/>
    </row>
    <row r="2981" spans="7:8" ht="12.75">
      <c r="G2981" s="196"/>
      <c r="H2981" s="196"/>
    </row>
    <row r="2982" spans="7:8" ht="12.75">
      <c r="G2982" s="196"/>
      <c r="H2982" s="196"/>
    </row>
    <row r="2983" spans="7:8" ht="12.75">
      <c r="G2983" s="196"/>
      <c r="H2983" s="196"/>
    </row>
    <row r="2984" spans="7:8" ht="12.75">
      <c r="G2984" s="196"/>
      <c r="H2984" s="196"/>
    </row>
    <row r="2985" spans="7:8" ht="12.75">
      <c r="G2985" s="196"/>
      <c r="H2985" s="196"/>
    </row>
    <row r="2986" spans="7:8" ht="12.75">
      <c r="G2986" s="196"/>
      <c r="H2986" s="196"/>
    </row>
    <row r="2987" spans="7:8" ht="12.75">
      <c r="G2987" s="196"/>
      <c r="H2987" s="196"/>
    </row>
    <row r="2988" spans="7:8" ht="12.75">
      <c r="G2988" s="196"/>
      <c r="H2988" s="196"/>
    </row>
    <row r="2989" spans="7:8" ht="12.75">
      <c r="G2989" s="196"/>
      <c r="H2989" s="196"/>
    </row>
    <row r="2990" spans="7:8" ht="12.75">
      <c r="G2990" s="196"/>
      <c r="H2990" s="196"/>
    </row>
    <row r="2991" spans="7:8" ht="12.75">
      <c r="G2991" s="196"/>
      <c r="H2991" s="196"/>
    </row>
    <row r="2992" spans="7:8" ht="12.75">
      <c r="G2992" s="196"/>
      <c r="H2992" s="196"/>
    </row>
    <row r="2993" spans="7:8" ht="12.75">
      <c r="G2993" s="196"/>
      <c r="H2993" s="196"/>
    </row>
    <row r="2994" spans="7:8" ht="12.75">
      <c r="G2994" s="196"/>
      <c r="H2994" s="196"/>
    </row>
    <row r="2995" spans="7:8" ht="12.75">
      <c r="G2995" s="196"/>
      <c r="H2995" s="196"/>
    </row>
    <row r="2996" spans="7:8" ht="12.75">
      <c r="G2996" s="196"/>
      <c r="H2996" s="196"/>
    </row>
    <row r="2997" spans="7:8" ht="12.75">
      <c r="G2997" s="196"/>
      <c r="H2997" s="196"/>
    </row>
    <row r="2998" spans="7:8" ht="12.75">
      <c r="G2998" s="196"/>
      <c r="H2998" s="196"/>
    </row>
    <row r="2999" spans="7:8" ht="12.75">
      <c r="G2999" s="196"/>
      <c r="H2999" s="196"/>
    </row>
    <row r="3000" spans="7:8" ht="12.75">
      <c r="G3000" s="196"/>
      <c r="H3000" s="196"/>
    </row>
    <row r="3001" spans="7:8" ht="12.75">
      <c r="G3001" s="196"/>
      <c r="H3001" s="196"/>
    </row>
    <row r="3002" spans="7:8" ht="12.75">
      <c r="G3002" s="196"/>
      <c r="H3002" s="196"/>
    </row>
    <row r="3003" spans="7:8" ht="12.75">
      <c r="G3003" s="196"/>
      <c r="H3003" s="196"/>
    </row>
    <row r="3004" spans="7:8" ht="12.75">
      <c r="G3004" s="196"/>
      <c r="H3004" s="196"/>
    </row>
    <row r="3005" spans="7:8" ht="12.75">
      <c r="G3005" s="196"/>
      <c r="H3005" s="196"/>
    </row>
    <row r="3006" spans="7:8" ht="12.75">
      <c r="G3006" s="196"/>
      <c r="H3006" s="196"/>
    </row>
    <row r="3007" spans="7:8" ht="12.75">
      <c r="G3007" s="196"/>
      <c r="H3007" s="196"/>
    </row>
    <row r="3008" spans="7:8" ht="12.75">
      <c r="G3008" s="196"/>
      <c r="H3008" s="196"/>
    </row>
    <row r="3009" spans="7:8" ht="12.75">
      <c r="G3009" s="196"/>
      <c r="H3009" s="196"/>
    </row>
    <row r="3010" spans="7:8" ht="12.75">
      <c r="G3010" s="196"/>
      <c r="H3010" s="196"/>
    </row>
    <row r="3011" spans="7:8" ht="12.75">
      <c r="G3011" s="196"/>
      <c r="H3011" s="196"/>
    </row>
    <row r="3012" spans="7:8" ht="12.75">
      <c r="G3012" s="196"/>
      <c r="H3012" s="196"/>
    </row>
    <row r="3013" spans="7:8" ht="12.75">
      <c r="G3013" s="196"/>
      <c r="H3013" s="196"/>
    </row>
    <row r="3014" spans="7:8" ht="12.75">
      <c r="G3014" s="196"/>
      <c r="H3014" s="196"/>
    </row>
    <row r="3015" spans="7:8" ht="12.75">
      <c r="G3015" s="196"/>
      <c r="H3015" s="196"/>
    </row>
    <row r="3016" spans="7:8" ht="12.75">
      <c r="G3016" s="196"/>
      <c r="H3016" s="196"/>
    </row>
    <row r="3017" spans="7:8" ht="12.75">
      <c r="G3017" s="196"/>
      <c r="H3017" s="196"/>
    </row>
    <row r="3018" spans="7:8" ht="12.75">
      <c r="G3018" s="196"/>
      <c r="H3018" s="196"/>
    </row>
    <row r="3019" spans="7:8" ht="12.75">
      <c r="G3019" s="196"/>
      <c r="H3019" s="196"/>
    </row>
    <row r="3020" spans="7:8" ht="12.75">
      <c r="G3020" s="196"/>
      <c r="H3020" s="196"/>
    </row>
    <row r="3021" spans="7:8" ht="12.75">
      <c r="G3021" s="196"/>
      <c r="H3021" s="196"/>
    </row>
    <row r="3022" spans="7:8" ht="12.75">
      <c r="G3022" s="196"/>
      <c r="H3022" s="196"/>
    </row>
    <row r="3023" spans="7:8" ht="12.75">
      <c r="G3023" s="196"/>
      <c r="H3023" s="196"/>
    </row>
    <row r="3024" spans="7:8" ht="12.75">
      <c r="G3024" s="196"/>
      <c r="H3024" s="196"/>
    </row>
    <row r="3025" spans="7:8" ht="12.75">
      <c r="G3025" s="196"/>
      <c r="H3025" s="196"/>
    </row>
    <row r="3026" spans="7:8" ht="12.75">
      <c r="G3026" s="196"/>
      <c r="H3026" s="196"/>
    </row>
    <row r="3027" spans="7:8" ht="12.75">
      <c r="G3027" s="196"/>
      <c r="H3027" s="196"/>
    </row>
    <row r="3028" spans="7:8" ht="12.75">
      <c r="G3028" s="196"/>
      <c r="H3028" s="196"/>
    </row>
    <row r="3029" spans="7:8" ht="12.75">
      <c r="G3029" s="196"/>
      <c r="H3029" s="196"/>
    </row>
    <row r="3030" spans="7:8" ht="12.75">
      <c r="G3030" s="196"/>
      <c r="H3030" s="196"/>
    </row>
    <row r="3031" spans="7:8" ht="12.75">
      <c r="G3031" s="196"/>
      <c r="H3031" s="196"/>
    </row>
    <row r="3032" spans="7:8" ht="12.75">
      <c r="G3032" s="196"/>
      <c r="H3032" s="196"/>
    </row>
    <row r="3033" spans="7:8" ht="12.75">
      <c r="G3033" s="196"/>
      <c r="H3033" s="196"/>
    </row>
    <row r="3034" spans="7:8" ht="12.75">
      <c r="G3034" s="196"/>
      <c r="H3034" s="196"/>
    </row>
    <row r="3035" spans="7:8" ht="12.75">
      <c r="G3035" s="196"/>
      <c r="H3035" s="196"/>
    </row>
    <row r="3036" spans="7:8" ht="12.75">
      <c r="G3036" s="196"/>
      <c r="H3036" s="196"/>
    </row>
    <row r="3037" spans="7:8" ht="12.75">
      <c r="G3037" s="196"/>
      <c r="H3037" s="196"/>
    </row>
    <row r="3038" spans="7:8" ht="12.75">
      <c r="G3038" s="196"/>
      <c r="H3038" s="196"/>
    </row>
    <row r="3039" spans="7:8" ht="12.75">
      <c r="G3039" s="196"/>
      <c r="H3039" s="196"/>
    </row>
    <row r="3040" spans="7:8" ht="12.75">
      <c r="G3040" s="196"/>
      <c r="H3040" s="196"/>
    </row>
    <row r="3041" spans="7:8" ht="12.75">
      <c r="G3041" s="196"/>
      <c r="H3041" s="196"/>
    </row>
    <row r="3042" spans="7:8" ht="12.75">
      <c r="G3042" s="196"/>
      <c r="H3042" s="196"/>
    </row>
    <row r="3043" spans="7:8" ht="12.75">
      <c r="G3043" s="196"/>
      <c r="H3043" s="196"/>
    </row>
    <row r="3044" spans="7:8" ht="12.75">
      <c r="G3044" s="196"/>
      <c r="H3044" s="196"/>
    </row>
    <row r="3045" spans="7:8" ht="12.75">
      <c r="G3045" s="196"/>
      <c r="H3045" s="196"/>
    </row>
    <row r="3046" spans="7:8" ht="12.75">
      <c r="G3046" s="196"/>
      <c r="H3046" s="196"/>
    </row>
    <row r="3047" spans="7:8" ht="12.75">
      <c r="G3047" s="196"/>
      <c r="H3047" s="196"/>
    </row>
    <row r="3048" spans="7:8" ht="12.75">
      <c r="G3048" s="196"/>
      <c r="H3048" s="196"/>
    </row>
    <row r="3049" spans="7:8" ht="12.75">
      <c r="G3049" s="196"/>
      <c r="H3049" s="196"/>
    </row>
    <row r="3050" spans="7:8" ht="12.75">
      <c r="G3050" s="196"/>
      <c r="H3050" s="196"/>
    </row>
    <row r="3051" spans="7:8" ht="12.75">
      <c r="G3051" s="196"/>
      <c r="H3051" s="196"/>
    </row>
    <row r="3052" spans="7:8" ht="12.75">
      <c r="G3052" s="196"/>
      <c r="H3052" s="196"/>
    </row>
    <row r="3053" spans="7:8" ht="12.75">
      <c r="G3053" s="196"/>
      <c r="H3053" s="196"/>
    </row>
    <row r="3054" spans="7:8" ht="12.75">
      <c r="G3054" s="196"/>
      <c r="H3054" s="196"/>
    </row>
    <row r="3055" spans="7:8" ht="12.75">
      <c r="G3055" s="196"/>
      <c r="H3055" s="196"/>
    </row>
    <row r="3056" spans="7:8" ht="12.75">
      <c r="G3056" s="196"/>
      <c r="H3056" s="196"/>
    </row>
    <row r="3057" spans="7:8" ht="12.75">
      <c r="G3057" s="196"/>
      <c r="H3057" s="196"/>
    </row>
    <row r="3058" spans="7:8" ht="12.75">
      <c r="G3058" s="196"/>
      <c r="H3058" s="196"/>
    </row>
    <row r="3059" spans="7:8" ht="12.75">
      <c r="G3059" s="196"/>
      <c r="H3059" s="196"/>
    </row>
    <row r="3060" spans="7:8" ht="12.75">
      <c r="G3060" s="196"/>
      <c r="H3060" s="196"/>
    </row>
    <row r="3061" spans="7:8" ht="12.75">
      <c r="G3061" s="196"/>
      <c r="H3061" s="196"/>
    </row>
    <row r="3062" spans="7:8" ht="12.75">
      <c r="G3062" s="196"/>
      <c r="H3062" s="196"/>
    </row>
    <row r="3063" spans="7:8" ht="12.75">
      <c r="G3063" s="196"/>
      <c r="H3063" s="196"/>
    </row>
    <row r="3064" spans="7:8" ht="12.75">
      <c r="G3064" s="196"/>
      <c r="H3064" s="196"/>
    </row>
    <row r="3065" spans="7:8" ht="12.75">
      <c r="G3065" s="196"/>
      <c r="H3065" s="196"/>
    </row>
    <row r="3066" spans="7:8" ht="12.75">
      <c r="G3066" s="196"/>
      <c r="H3066" s="196"/>
    </row>
    <row r="3067" spans="7:8" ht="12.75">
      <c r="G3067" s="196"/>
      <c r="H3067" s="196"/>
    </row>
    <row r="3068" spans="7:8" ht="12.75">
      <c r="G3068" s="196"/>
      <c r="H3068" s="196"/>
    </row>
    <row r="3069" spans="7:8" ht="12.75">
      <c r="G3069" s="196"/>
      <c r="H3069" s="196"/>
    </row>
    <row r="3070" spans="7:8" ht="12.75">
      <c r="G3070" s="196"/>
      <c r="H3070" s="196"/>
    </row>
    <row r="3071" spans="7:8" ht="12.75">
      <c r="G3071" s="196"/>
      <c r="H3071" s="196"/>
    </row>
    <row r="3072" spans="7:8" ht="12.75">
      <c r="G3072" s="196"/>
      <c r="H3072" s="196"/>
    </row>
    <row r="3073" spans="7:8" ht="12.75">
      <c r="G3073" s="196"/>
      <c r="H3073" s="196"/>
    </row>
    <row r="3074" spans="7:8" ht="12.75">
      <c r="G3074" s="196"/>
      <c r="H3074" s="196"/>
    </row>
    <row r="3075" spans="7:8" ht="12.75">
      <c r="G3075" s="196"/>
      <c r="H3075" s="196"/>
    </row>
    <row r="3076" spans="7:8" ht="12.75">
      <c r="G3076" s="196"/>
      <c r="H3076" s="196"/>
    </row>
    <row r="3077" spans="7:8" ht="12.75">
      <c r="G3077" s="196"/>
      <c r="H3077" s="196"/>
    </row>
    <row r="3078" spans="7:8" ht="12.75">
      <c r="G3078" s="196"/>
      <c r="H3078" s="196"/>
    </row>
    <row r="3079" spans="7:8" ht="12.75">
      <c r="G3079" s="196"/>
      <c r="H3079" s="196"/>
    </row>
    <row r="3080" spans="7:8" ht="12.75">
      <c r="G3080" s="196"/>
      <c r="H3080" s="196"/>
    </row>
    <row r="3081" spans="7:8" ht="12.75">
      <c r="G3081" s="196"/>
      <c r="H3081" s="196"/>
    </row>
    <row r="3082" spans="7:8" ht="12.75">
      <c r="G3082" s="196"/>
      <c r="H3082" s="196"/>
    </row>
    <row r="3083" spans="7:8" ht="12.75">
      <c r="G3083" s="196"/>
      <c r="H3083" s="196"/>
    </row>
    <row r="3084" spans="7:8" ht="12.75">
      <c r="G3084" s="196"/>
      <c r="H3084" s="196"/>
    </row>
    <row r="3085" spans="7:8" ht="12.75">
      <c r="G3085" s="196"/>
      <c r="H3085" s="196"/>
    </row>
    <row r="3086" spans="7:8" ht="12.75">
      <c r="G3086" s="196"/>
      <c r="H3086" s="196"/>
    </row>
    <row r="3087" spans="7:8" ht="12.75">
      <c r="G3087" s="196"/>
      <c r="H3087" s="196"/>
    </row>
    <row r="3088" spans="7:8" ht="12.75">
      <c r="G3088" s="196"/>
      <c r="H3088" s="196"/>
    </row>
    <row r="3089" spans="7:8" ht="12.75">
      <c r="G3089" s="196"/>
      <c r="H3089" s="196"/>
    </row>
    <row r="3090" spans="7:8" ht="12.75">
      <c r="G3090" s="196"/>
      <c r="H3090" s="196"/>
    </row>
    <row r="3091" spans="7:8" ht="12.75">
      <c r="G3091" s="196"/>
      <c r="H3091" s="196"/>
    </row>
    <row r="3092" spans="7:8" ht="12.75">
      <c r="G3092" s="196"/>
      <c r="H3092" s="196"/>
    </row>
    <row r="3093" spans="7:8" ht="12.75">
      <c r="G3093" s="196"/>
      <c r="H3093" s="196"/>
    </row>
    <row r="3094" spans="7:8" ht="12.75">
      <c r="G3094" s="196"/>
      <c r="H3094" s="196"/>
    </row>
    <row r="3095" spans="7:8" ht="12.75">
      <c r="G3095" s="196"/>
      <c r="H3095" s="196"/>
    </row>
    <row r="3096" spans="7:8" ht="12.75">
      <c r="G3096" s="196"/>
      <c r="H3096" s="196"/>
    </row>
    <row r="3097" spans="7:8" ht="12.75">
      <c r="G3097" s="196"/>
      <c r="H3097" s="196"/>
    </row>
    <row r="3098" spans="7:8" ht="12.75">
      <c r="G3098" s="196"/>
      <c r="H3098" s="196"/>
    </row>
    <row r="3099" spans="7:8" ht="12.75">
      <c r="G3099" s="196"/>
      <c r="H3099" s="196"/>
    </row>
    <row r="3100" spans="7:8" ht="12.75">
      <c r="G3100" s="196"/>
      <c r="H3100" s="196"/>
    </row>
    <row r="3101" spans="7:8" ht="12.75">
      <c r="G3101" s="196"/>
      <c r="H3101" s="196"/>
    </row>
    <row r="3102" spans="7:8" ht="12.75">
      <c r="G3102" s="196"/>
      <c r="H3102" s="196"/>
    </row>
    <row r="3103" spans="7:8" ht="12.75">
      <c r="G3103" s="196"/>
      <c r="H3103" s="196"/>
    </row>
    <row r="3104" spans="7:8" ht="12.75">
      <c r="G3104" s="196"/>
      <c r="H3104" s="196"/>
    </row>
    <row r="3105" spans="7:8" ht="12.75">
      <c r="G3105" s="196"/>
      <c r="H3105" s="196"/>
    </row>
    <row r="3106" spans="7:8" ht="12.75">
      <c r="G3106" s="196"/>
      <c r="H3106" s="196"/>
    </row>
    <row r="3107" spans="7:8" ht="12.75">
      <c r="G3107" s="196"/>
      <c r="H3107" s="196"/>
    </row>
    <row r="3108" spans="7:8" ht="12.75">
      <c r="G3108" s="196"/>
      <c r="H3108" s="196"/>
    </row>
    <row r="3109" spans="7:8" ht="12.75">
      <c r="G3109" s="196"/>
      <c r="H3109" s="196"/>
    </row>
    <row r="3110" spans="7:8" ht="12.75">
      <c r="G3110" s="196"/>
      <c r="H3110" s="196"/>
    </row>
    <row r="3111" spans="7:8" ht="12.75">
      <c r="G3111" s="196"/>
      <c r="H3111" s="196"/>
    </row>
    <row r="3112" spans="7:8" ht="12.75">
      <c r="G3112" s="196"/>
      <c r="H3112" s="196"/>
    </row>
    <row r="3113" spans="7:8" ht="12.75">
      <c r="G3113" s="196"/>
      <c r="H3113" s="196"/>
    </row>
    <row r="3114" spans="7:8" ht="12.75">
      <c r="G3114" s="196"/>
      <c r="H3114" s="196"/>
    </row>
    <row r="3115" spans="7:8" ht="12.75">
      <c r="G3115" s="196"/>
      <c r="H3115" s="196"/>
    </row>
    <row r="3116" spans="7:8" ht="12.75">
      <c r="G3116" s="196"/>
      <c r="H3116" s="196"/>
    </row>
    <row r="3117" spans="7:8" ht="12.75">
      <c r="G3117" s="196"/>
      <c r="H3117" s="196"/>
    </row>
    <row r="3118" spans="7:8" ht="12.75">
      <c r="G3118" s="196"/>
      <c r="H3118" s="196"/>
    </row>
    <row r="3119" spans="7:8" ht="12.75">
      <c r="G3119" s="196"/>
      <c r="H3119" s="196"/>
    </row>
    <row r="3120" spans="7:8" ht="12.75">
      <c r="G3120" s="196"/>
      <c r="H3120" s="196"/>
    </row>
    <row r="3121" spans="7:8" ht="12.75">
      <c r="G3121" s="196"/>
      <c r="H3121" s="196"/>
    </row>
    <row r="3122" spans="7:8" ht="12.75">
      <c r="G3122" s="196"/>
      <c r="H3122" s="196"/>
    </row>
    <row r="3123" spans="7:8" ht="12.75">
      <c r="G3123" s="196"/>
      <c r="H3123" s="196"/>
    </row>
    <row r="3124" spans="7:8" ht="12.75">
      <c r="G3124" s="196"/>
      <c r="H3124" s="196"/>
    </row>
    <row r="3125" spans="7:8" ht="12.75">
      <c r="G3125" s="196"/>
      <c r="H3125" s="196"/>
    </row>
    <row r="3126" spans="7:8" ht="12.75">
      <c r="G3126" s="196"/>
      <c r="H3126" s="196"/>
    </row>
    <row r="3127" spans="7:8" ht="12.75">
      <c r="G3127" s="196"/>
      <c r="H3127" s="196"/>
    </row>
    <row r="3128" spans="7:8" ht="12.75">
      <c r="G3128" s="196"/>
      <c r="H3128" s="196"/>
    </row>
    <row r="3129" spans="7:8" ht="12.75">
      <c r="G3129" s="196"/>
      <c r="H3129" s="196"/>
    </row>
    <row r="3130" spans="7:8" ht="12.75">
      <c r="G3130" s="196"/>
      <c r="H3130" s="196"/>
    </row>
    <row r="3131" spans="7:8" ht="12.75">
      <c r="G3131" s="196"/>
      <c r="H3131" s="196"/>
    </row>
    <row r="3132" spans="7:8" ht="12.75">
      <c r="G3132" s="196"/>
      <c r="H3132" s="196"/>
    </row>
    <row r="3133" spans="7:8" ht="12.75">
      <c r="G3133" s="196"/>
      <c r="H3133" s="196"/>
    </row>
    <row r="3134" spans="7:8" ht="12.75">
      <c r="G3134" s="196"/>
      <c r="H3134" s="196"/>
    </row>
    <row r="3135" spans="7:8" ht="12.75">
      <c r="G3135" s="196"/>
      <c r="H3135" s="196"/>
    </row>
    <row r="3136" spans="7:8" ht="12.75">
      <c r="G3136" s="196"/>
      <c r="H3136" s="196"/>
    </row>
    <row r="3137" spans="7:8" ht="12.75">
      <c r="G3137" s="196"/>
      <c r="H3137" s="196"/>
    </row>
    <row r="3138" spans="7:8" ht="12.75">
      <c r="G3138" s="196"/>
      <c r="H3138" s="196"/>
    </row>
    <row r="3139" spans="7:8" ht="12.75">
      <c r="G3139" s="196"/>
      <c r="H3139" s="196"/>
    </row>
    <row r="3140" spans="7:8" ht="12.75">
      <c r="G3140" s="196"/>
      <c r="H3140" s="196"/>
    </row>
    <row r="3141" spans="7:8" ht="12.75">
      <c r="G3141" s="196"/>
      <c r="H3141" s="196"/>
    </row>
    <row r="3142" spans="7:8" ht="12.75">
      <c r="G3142" s="196"/>
      <c r="H3142" s="196"/>
    </row>
    <row r="3143" spans="7:8" ht="12.75">
      <c r="G3143" s="196"/>
      <c r="H3143" s="196"/>
    </row>
    <row r="3144" spans="7:8" ht="12.75">
      <c r="G3144" s="196"/>
      <c r="H3144" s="196"/>
    </row>
    <row r="3145" spans="7:8" ht="12.75">
      <c r="G3145" s="196"/>
      <c r="H3145" s="196"/>
    </row>
    <row r="3146" spans="7:8" ht="12.75">
      <c r="G3146" s="196"/>
      <c r="H3146" s="196"/>
    </row>
    <row r="3147" spans="7:8" ht="12.75">
      <c r="G3147" s="196"/>
      <c r="H3147" s="196"/>
    </row>
    <row r="3148" spans="7:8" ht="12.75">
      <c r="G3148" s="196"/>
      <c r="H3148" s="196"/>
    </row>
    <row r="3149" spans="7:8" ht="12.75">
      <c r="G3149" s="196"/>
      <c r="H3149" s="196"/>
    </row>
    <row r="3150" spans="7:8" ht="12.75">
      <c r="G3150" s="196"/>
      <c r="H3150" s="196"/>
    </row>
    <row r="3151" spans="7:8" ht="12.75">
      <c r="G3151" s="196"/>
      <c r="H3151" s="196"/>
    </row>
    <row r="3152" spans="7:8" ht="12.75">
      <c r="G3152" s="196"/>
      <c r="H3152" s="196"/>
    </row>
    <row r="3153" spans="7:8" ht="12.75">
      <c r="G3153" s="196"/>
      <c r="H3153" s="196"/>
    </row>
    <row r="3154" spans="7:8" ht="12.75">
      <c r="G3154" s="196"/>
      <c r="H3154" s="196"/>
    </row>
    <row r="3155" spans="7:8" ht="12.75">
      <c r="G3155" s="196"/>
      <c r="H3155" s="196"/>
    </row>
    <row r="3156" spans="7:8" ht="12.75">
      <c r="G3156" s="196"/>
      <c r="H3156" s="196"/>
    </row>
    <row r="3157" spans="7:8" ht="12.75">
      <c r="G3157" s="196"/>
      <c r="H3157" s="196"/>
    </row>
    <row r="3158" spans="7:8" ht="12.75">
      <c r="G3158" s="196"/>
      <c r="H3158" s="196"/>
    </row>
    <row r="3159" spans="7:8" ht="12.75">
      <c r="G3159" s="196"/>
      <c r="H3159" s="196"/>
    </row>
    <row r="3160" spans="7:8" ht="12.75">
      <c r="G3160" s="196"/>
      <c r="H3160" s="196"/>
    </row>
    <row r="3161" spans="7:8" ht="12.75">
      <c r="G3161" s="196"/>
      <c r="H3161" s="196"/>
    </row>
    <row r="3162" spans="7:8" ht="12.75">
      <c r="G3162" s="196"/>
      <c r="H3162" s="196"/>
    </row>
    <row r="3163" spans="7:8" ht="12.75">
      <c r="G3163" s="196"/>
      <c r="H3163" s="196"/>
    </row>
    <row r="3164" spans="7:8" ht="12.75">
      <c r="G3164" s="196"/>
      <c r="H3164" s="196"/>
    </row>
    <row r="3165" spans="7:8" ht="12.75">
      <c r="G3165" s="196"/>
      <c r="H3165" s="196"/>
    </row>
    <row r="3166" spans="7:8" ht="12.75">
      <c r="G3166" s="196"/>
      <c r="H3166" s="196"/>
    </row>
    <row r="3167" spans="7:8" ht="12.75">
      <c r="G3167" s="196"/>
      <c r="H3167" s="196"/>
    </row>
    <row r="3168" spans="7:8" ht="12.75">
      <c r="G3168" s="196"/>
      <c r="H3168" s="196"/>
    </row>
    <row r="3169" spans="7:8" ht="12.75">
      <c r="G3169" s="196"/>
      <c r="H3169" s="196"/>
    </row>
    <row r="3170" spans="7:8" ht="12.75">
      <c r="G3170" s="196"/>
      <c r="H3170" s="196"/>
    </row>
    <row r="3171" spans="7:8" ht="12.75">
      <c r="G3171" s="196"/>
      <c r="H3171" s="196"/>
    </row>
    <row r="3172" spans="7:8" ht="12.75">
      <c r="G3172" s="196"/>
      <c r="H3172" s="196"/>
    </row>
    <row r="3173" spans="7:8" ht="12.75">
      <c r="G3173" s="196"/>
      <c r="H3173" s="196"/>
    </row>
    <row r="3174" spans="7:8" ht="12.75">
      <c r="G3174" s="196"/>
      <c r="H3174" s="196"/>
    </row>
    <row r="3175" spans="7:8" ht="12.75">
      <c r="G3175" s="196"/>
      <c r="H3175" s="196"/>
    </row>
    <row r="3176" spans="7:8" ht="12.75">
      <c r="G3176" s="196"/>
      <c r="H3176" s="196"/>
    </row>
    <row r="3177" spans="7:8" ht="12.75">
      <c r="G3177" s="196"/>
      <c r="H3177" s="196"/>
    </row>
    <row r="3178" spans="7:8" ht="12.75">
      <c r="G3178" s="196"/>
      <c r="H3178" s="196"/>
    </row>
    <row r="3179" spans="7:8" ht="12.75">
      <c r="G3179" s="196"/>
      <c r="H3179" s="196"/>
    </row>
    <row r="3180" spans="7:8" ht="12.75">
      <c r="G3180" s="196"/>
      <c r="H3180" s="196"/>
    </row>
    <row r="3181" spans="7:8" ht="12.75">
      <c r="G3181" s="196"/>
      <c r="H3181" s="196"/>
    </row>
    <row r="3182" spans="7:8" ht="12.75">
      <c r="G3182" s="196"/>
      <c r="H3182" s="196"/>
    </row>
    <row r="3183" spans="7:8" ht="12.75">
      <c r="G3183" s="196"/>
      <c r="H3183" s="196"/>
    </row>
    <row r="3184" spans="7:8" ht="12.75">
      <c r="G3184" s="196"/>
      <c r="H3184" s="196"/>
    </row>
    <row r="3185" spans="7:8" ht="12.75">
      <c r="G3185" s="196"/>
      <c r="H3185" s="196"/>
    </row>
    <row r="3186" spans="7:8" ht="12.75">
      <c r="G3186" s="196"/>
      <c r="H3186" s="196"/>
    </row>
    <row r="3187" spans="7:8" ht="12.75">
      <c r="G3187" s="196"/>
      <c r="H3187" s="196"/>
    </row>
    <row r="3188" spans="7:8" ht="12.75">
      <c r="G3188" s="196"/>
      <c r="H3188" s="196"/>
    </row>
    <row r="3189" spans="7:8" ht="12.75">
      <c r="G3189" s="196"/>
      <c r="H3189" s="196"/>
    </row>
    <row r="3190" spans="7:8" ht="12.75">
      <c r="G3190" s="196"/>
      <c r="H3190" s="196"/>
    </row>
    <row r="3191" spans="7:8" ht="12.75">
      <c r="G3191" s="196"/>
      <c r="H3191" s="196"/>
    </row>
    <row r="3192" spans="7:8" ht="12.75">
      <c r="G3192" s="196"/>
      <c r="H3192" s="196"/>
    </row>
    <row r="3193" spans="7:8" ht="12.75">
      <c r="G3193" s="196"/>
      <c r="H3193" s="196"/>
    </row>
    <row r="3194" spans="7:8" ht="12.75">
      <c r="G3194" s="196"/>
      <c r="H3194" s="196"/>
    </row>
    <row r="3195" spans="7:8" ht="12.75">
      <c r="G3195" s="196"/>
      <c r="H3195" s="196"/>
    </row>
    <row r="3196" spans="7:8" ht="12.75">
      <c r="G3196" s="196"/>
      <c r="H3196" s="196"/>
    </row>
    <row r="3197" spans="7:8" ht="12.75">
      <c r="G3197" s="196"/>
      <c r="H3197" s="196"/>
    </row>
    <row r="3198" spans="7:8" ht="12.75">
      <c r="G3198" s="196"/>
      <c r="H3198" s="196"/>
    </row>
    <row r="3199" spans="7:8" ht="12.75">
      <c r="G3199" s="196"/>
      <c r="H3199" s="196"/>
    </row>
    <row r="3200" spans="7:8" ht="12.75">
      <c r="G3200" s="196"/>
      <c r="H3200" s="196"/>
    </row>
    <row r="3201" spans="7:8" ht="12.75">
      <c r="G3201" s="196"/>
      <c r="H3201" s="196"/>
    </row>
    <row r="3202" spans="7:8" ht="12.75">
      <c r="G3202" s="196"/>
      <c r="H3202" s="196"/>
    </row>
    <row r="3203" spans="7:8" ht="12.75">
      <c r="G3203" s="196"/>
      <c r="H3203" s="196"/>
    </row>
    <row r="3204" spans="7:8" ht="12.75">
      <c r="G3204" s="196"/>
      <c r="H3204" s="196"/>
    </row>
    <row r="3205" spans="7:8" ht="12.75">
      <c r="G3205" s="196"/>
      <c r="H3205" s="196"/>
    </row>
    <row r="3206" spans="7:8" ht="12.75">
      <c r="G3206" s="196"/>
      <c r="H3206" s="196"/>
    </row>
    <row r="3207" spans="7:8" ht="12.75">
      <c r="G3207" s="196"/>
      <c r="H3207" s="196"/>
    </row>
    <row r="3208" spans="7:8" ht="12.75">
      <c r="G3208" s="196"/>
      <c r="H3208" s="196"/>
    </row>
    <row r="3209" spans="7:8" ht="12.75">
      <c r="G3209" s="196"/>
      <c r="H3209" s="196"/>
    </row>
    <row r="3210" spans="7:8" ht="12.75">
      <c r="G3210" s="196"/>
      <c r="H3210" s="196"/>
    </row>
    <row r="3211" spans="7:8" ht="12.75">
      <c r="G3211" s="196"/>
      <c r="H3211" s="196"/>
    </row>
    <row r="3212" spans="7:8" ht="12.75">
      <c r="G3212" s="196"/>
      <c r="H3212" s="196"/>
    </row>
    <row r="3213" spans="7:8" ht="12.75">
      <c r="G3213" s="196"/>
      <c r="H3213" s="196"/>
    </row>
    <row r="3214" spans="7:8" ht="12.75">
      <c r="G3214" s="196"/>
      <c r="H3214" s="196"/>
    </row>
    <row r="3215" spans="7:8" ht="12.75">
      <c r="G3215" s="196"/>
      <c r="H3215" s="196"/>
    </row>
    <row r="3216" spans="7:8" ht="12.75">
      <c r="G3216" s="196"/>
      <c r="H3216" s="196"/>
    </row>
    <row r="3217" spans="7:8" ht="12.75">
      <c r="G3217" s="196"/>
      <c r="H3217" s="196"/>
    </row>
    <row r="3218" spans="7:8" ht="12.75">
      <c r="G3218" s="196"/>
      <c r="H3218" s="196"/>
    </row>
    <row r="3219" spans="7:8" ht="12.75">
      <c r="G3219" s="196"/>
      <c r="H3219" s="196"/>
    </row>
    <row r="3220" spans="7:8" ht="12.75">
      <c r="G3220" s="196"/>
      <c r="H3220" s="196"/>
    </row>
    <row r="3221" spans="7:8" ht="12.75">
      <c r="G3221" s="196"/>
      <c r="H3221" s="196"/>
    </row>
    <row r="3222" spans="7:8" ht="12.75">
      <c r="G3222" s="196"/>
      <c r="H3222" s="196"/>
    </row>
    <row r="3223" spans="7:8" ht="12.75">
      <c r="G3223" s="196"/>
      <c r="H3223" s="196"/>
    </row>
    <row r="3224" spans="7:8" ht="12.75">
      <c r="G3224" s="196"/>
      <c r="H3224" s="196"/>
    </row>
    <row r="3225" spans="7:8" ht="12.75">
      <c r="G3225" s="196"/>
      <c r="H3225" s="196"/>
    </row>
    <row r="3226" spans="7:8" ht="12.75">
      <c r="G3226" s="196"/>
      <c r="H3226" s="196"/>
    </row>
    <row r="3227" spans="7:8" ht="12.75">
      <c r="G3227" s="196"/>
      <c r="H3227" s="196"/>
    </row>
    <row r="3228" spans="7:8" ht="12.75">
      <c r="G3228" s="196"/>
      <c r="H3228" s="196"/>
    </row>
    <row r="3229" spans="7:8" ht="12.75">
      <c r="G3229" s="196"/>
      <c r="H3229" s="196"/>
    </row>
    <row r="3230" spans="7:8" ht="12.75">
      <c r="G3230" s="196"/>
      <c r="H3230" s="196"/>
    </row>
    <row r="3231" spans="7:8" ht="12.75">
      <c r="G3231" s="196"/>
      <c r="H3231" s="196"/>
    </row>
    <row r="3232" spans="7:8" ht="12.75">
      <c r="G3232" s="196"/>
      <c r="H3232" s="196"/>
    </row>
    <row r="3233" spans="7:8" ht="12.75">
      <c r="G3233" s="196"/>
      <c r="H3233" s="196"/>
    </row>
    <row r="3234" spans="7:8" ht="12.75">
      <c r="G3234" s="196"/>
      <c r="H3234" s="196"/>
    </row>
    <row r="3235" spans="7:8" ht="12.75">
      <c r="G3235" s="196"/>
      <c r="H3235" s="196"/>
    </row>
    <row r="3236" spans="7:8" ht="12.75">
      <c r="G3236" s="196"/>
      <c r="H3236" s="196"/>
    </row>
    <row r="3237" spans="7:8" ht="12.75">
      <c r="G3237" s="196"/>
      <c r="H3237" s="196"/>
    </row>
    <row r="3238" spans="7:8" ht="12.75">
      <c r="G3238" s="196"/>
      <c r="H3238" s="196"/>
    </row>
    <row r="3239" spans="7:8" ht="12.75">
      <c r="G3239" s="196"/>
      <c r="H3239" s="196"/>
    </row>
    <row r="3240" spans="7:8" ht="12.75">
      <c r="G3240" s="196"/>
      <c r="H3240" s="196"/>
    </row>
    <row r="3241" spans="7:8" ht="12.75">
      <c r="G3241" s="196"/>
      <c r="H3241" s="196"/>
    </row>
    <row r="3242" spans="7:8" ht="12.75">
      <c r="G3242" s="196"/>
      <c r="H3242" s="196"/>
    </row>
    <row r="3243" spans="7:8" ht="12.75">
      <c r="G3243" s="196"/>
      <c r="H3243" s="196"/>
    </row>
    <row r="3244" spans="7:8" ht="12.75">
      <c r="G3244" s="196"/>
      <c r="H3244" s="196"/>
    </row>
    <row r="3245" spans="7:8" ht="12.75">
      <c r="G3245" s="196"/>
      <c r="H3245" s="196"/>
    </row>
    <row r="3246" spans="7:8" ht="12.75">
      <c r="G3246" s="196"/>
      <c r="H3246" s="196"/>
    </row>
    <row r="3247" spans="7:8" ht="12.75">
      <c r="G3247" s="196"/>
      <c r="H3247" s="196"/>
    </row>
    <row r="3248" spans="7:8" ht="12.75">
      <c r="G3248" s="196"/>
      <c r="H3248" s="196"/>
    </row>
    <row r="3249" spans="7:8" ht="12.75">
      <c r="G3249" s="196"/>
      <c r="H3249" s="196"/>
    </row>
    <row r="3250" spans="7:8" ht="12.75">
      <c r="G3250" s="196"/>
      <c r="H3250" s="196"/>
    </row>
    <row r="3251" spans="7:8" ht="12.75">
      <c r="G3251" s="196"/>
      <c r="H3251" s="196"/>
    </row>
    <row r="3252" spans="7:8" ht="12.75">
      <c r="G3252" s="196"/>
      <c r="H3252" s="196"/>
    </row>
    <row r="3253" spans="7:8" ht="12.75">
      <c r="G3253" s="196"/>
      <c r="H3253" s="196"/>
    </row>
    <row r="3254" spans="7:8" ht="12.75">
      <c r="G3254" s="196"/>
      <c r="H3254" s="196"/>
    </row>
    <row r="3255" spans="7:8" ht="12.75">
      <c r="G3255" s="196"/>
      <c r="H3255" s="196"/>
    </row>
    <row r="3256" spans="7:8" ht="12.75">
      <c r="G3256" s="196"/>
      <c r="H3256" s="196"/>
    </row>
    <row r="3257" spans="7:8" ht="12.75">
      <c r="G3257" s="196"/>
      <c r="H3257" s="196"/>
    </row>
    <row r="3258" spans="7:8" ht="12.75">
      <c r="G3258" s="196"/>
      <c r="H3258" s="196"/>
    </row>
    <row r="3259" spans="7:8" ht="12.75">
      <c r="G3259" s="196"/>
      <c r="H3259" s="196"/>
    </row>
    <row r="3260" spans="7:8" ht="12.75">
      <c r="G3260" s="196"/>
      <c r="H3260" s="196"/>
    </row>
    <row r="3261" spans="7:8" ht="12.75">
      <c r="G3261" s="196"/>
      <c r="H3261" s="196"/>
    </row>
    <row r="3262" spans="7:8" ht="12.75">
      <c r="G3262" s="196"/>
      <c r="H3262" s="196"/>
    </row>
    <row r="3263" spans="7:8" ht="12.75">
      <c r="G3263" s="196"/>
      <c r="H3263" s="196"/>
    </row>
    <row r="3264" spans="7:8" ht="12.75">
      <c r="G3264" s="196"/>
      <c r="H3264" s="196"/>
    </row>
    <row r="3265" spans="7:8" ht="12.75">
      <c r="G3265" s="196"/>
      <c r="H3265" s="196"/>
    </row>
    <row r="3266" spans="7:8" ht="12.75">
      <c r="G3266" s="196"/>
      <c r="H3266" s="196"/>
    </row>
    <row r="3267" spans="7:8" ht="12.75">
      <c r="G3267" s="196"/>
      <c r="H3267" s="196"/>
    </row>
    <row r="3268" spans="7:8" ht="12.75">
      <c r="G3268" s="196"/>
      <c r="H3268" s="196"/>
    </row>
    <row r="3269" spans="7:8" ht="12.75">
      <c r="G3269" s="196"/>
      <c r="H3269" s="196"/>
    </row>
    <row r="3270" spans="7:8" ht="12.75">
      <c r="G3270" s="196"/>
      <c r="H3270" s="196"/>
    </row>
    <row r="3271" spans="7:8" ht="12.75">
      <c r="G3271" s="196"/>
      <c r="H3271" s="196"/>
    </row>
    <row r="3272" spans="7:8" ht="12.75">
      <c r="G3272" s="196"/>
      <c r="H3272" s="196"/>
    </row>
    <row r="3273" spans="7:8" ht="12.75">
      <c r="G3273" s="196"/>
      <c r="H3273" s="196"/>
    </row>
    <row r="3274" spans="7:8" ht="12.75">
      <c r="G3274" s="196"/>
      <c r="H3274" s="196"/>
    </row>
    <row r="3275" spans="7:8" ht="12.75">
      <c r="G3275" s="196"/>
      <c r="H3275" s="196"/>
    </row>
    <row r="3276" spans="7:8" ht="12.75">
      <c r="G3276" s="196"/>
      <c r="H3276" s="196"/>
    </row>
    <row r="3277" spans="7:8" ht="12.75">
      <c r="G3277" s="196"/>
      <c r="H3277" s="196"/>
    </row>
    <row r="3278" spans="7:8" ht="12.75">
      <c r="G3278" s="196"/>
      <c r="H3278" s="196"/>
    </row>
    <row r="3279" spans="7:8" ht="12.75">
      <c r="G3279" s="196"/>
      <c r="H3279" s="196"/>
    </row>
    <row r="3280" spans="7:8" ht="12.75">
      <c r="G3280" s="196"/>
      <c r="H3280" s="196"/>
    </row>
    <row r="3281" spans="7:8" ht="12.75">
      <c r="G3281" s="196"/>
      <c r="H3281" s="196"/>
    </row>
    <row r="3282" spans="7:8" ht="12.75">
      <c r="G3282" s="196"/>
      <c r="H3282" s="196"/>
    </row>
    <row r="3283" spans="7:8" ht="12.75">
      <c r="G3283" s="196"/>
      <c r="H3283" s="196"/>
    </row>
    <row r="3284" spans="7:8" ht="12.75">
      <c r="G3284" s="196"/>
      <c r="H3284" s="196"/>
    </row>
    <row r="3285" spans="7:8" ht="12.75">
      <c r="G3285" s="196"/>
      <c r="H3285" s="196"/>
    </row>
    <row r="3286" spans="7:8" ht="12.75">
      <c r="G3286" s="196"/>
      <c r="H3286" s="196"/>
    </row>
    <row r="3287" spans="7:8" ht="12.75">
      <c r="G3287" s="196"/>
      <c r="H3287" s="196"/>
    </row>
    <row r="3288" spans="7:8" ht="12.75">
      <c r="G3288" s="196"/>
      <c r="H3288" s="196"/>
    </row>
    <row r="3289" spans="7:8" ht="12.75">
      <c r="G3289" s="196"/>
      <c r="H3289" s="196"/>
    </row>
    <row r="3290" spans="7:8" ht="12.75">
      <c r="G3290" s="196"/>
      <c r="H3290" s="196"/>
    </row>
    <row r="3291" spans="7:8" ht="12.75">
      <c r="G3291" s="196"/>
      <c r="H3291" s="196"/>
    </row>
    <row r="3292" spans="7:8" ht="12.75">
      <c r="G3292" s="196"/>
      <c r="H3292" s="196"/>
    </row>
    <row r="3293" spans="7:8" ht="12.75">
      <c r="G3293" s="196"/>
      <c r="H3293" s="196"/>
    </row>
    <row r="3294" spans="7:8" ht="12.75">
      <c r="G3294" s="196"/>
      <c r="H3294" s="196"/>
    </row>
    <row r="3295" spans="7:8" ht="12.75">
      <c r="G3295" s="196"/>
      <c r="H3295" s="196"/>
    </row>
    <row r="3296" spans="7:8" ht="12.75">
      <c r="G3296" s="196"/>
      <c r="H3296" s="196"/>
    </row>
    <row r="3297" spans="7:8" ht="12.75">
      <c r="G3297" s="196"/>
      <c r="H3297" s="196"/>
    </row>
    <row r="3298" spans="7:8" ht="12.75">
      <c r="G3298" s="196"/>
      <c r="H3298" s="196"/>
    </row>
    <row r="3299" spans="7:8" ht="12.75">
      <c r="G3299" s="196"/>
      <c r="H3299" s="196"/>
    </row>
    <row r="3300" spans="7:8" ht="12.75">
      <c r="G3300" s="196"/>
      <c r="H3300" s="196"/>
    </row>
    <row r="3301" spans="7:8" ht="12.75">
      <c r="G3301" s="196"/>
      <c r="H3301" s="196"/>
    </row>
    <row r="3302" spans="7:8" ht="12.75">
      <c r="G3302" s="196"/>
      <c r="H3302" s="196"/>
    </row>
    <row r="3303" spans="7:8" ht="12.75">
      <c r="G3303" s="196"/>
      <c r="H3303" s="196"/>
    </row>
    <row r="3304" spans="7:8" ht="12.75">
      <c r="G3304" s="196"/>
      <c r="H3304" s="196"/>
    </row>
    <row r="3305" spans="7:8" ht="12.75">
      <c r="G3305" s="196"/>
      <c r="H3305" s="196"/>
    </row>
    <row r="3306" spans="7:8" ht="12.75">
      <c r="G3306" s="196"/>
      <c r="H3306" s="196"/>
    </row>
    <row r="3307" spans="7:8" ht="12.75">
      <c r="G3307" s="196"/>
      <c r="H3307" s="196"/>
    </row>
    <row r="3308" spans="7:8" ht="12.75">
      <c r="G3308" s="196"/>
      <c r="H3308" s="196"/>
    </row>
    <row r="3309" spans="7:8" ht="12.75">
      <c r="G3309" s="196"/>
      <c r="H3309" s="196"/>
    </row>
    <row r="3310" spans="7:8" ht="12.75">
      <c r="G3310" s="196"/>
      <c r="H3310" s="196"/>
    </row>
    <row r="3311" spans="7:8" ht="12.75">
      <c r="G3311" s="196"/>
      <c r="H3311" s="196"/>
    </row>
    <row r="3312" spans="7:8" ht="12.75">
      <c r="G3312" s="196"/>
      <c r="H3312" s="196"/>
    </row>
    <row r="3313" spans="7:8" ht="12.75">
      <c r="G3313" s="196"/>
      <c r="H3313" s="196"/>
    </row>
    <row r="3314" spans="7:8" ht="12.75">
      <c r="G3314" s="196"/>
      <c r="H3314" s="196"/>
    </row>
    <row r="3315" spans="7:8" ht="12.75">
      <c r="G3315" s="196"/>
      <c r="H3315" s="196"/>
    </row>
    <row r="3316" spans="7:8" ht="12.75">
      <c r="G3316" s="196"/>
      <c r="H3316" s="196"/>
    </row>
    <row r="3317" spans="7:8" ht="12.75">
      <c r="G3317" s="196"/>
      <c r="H3317" s="196"/>
    </row>
    <row r="3318" spans="7:8" ht="12.75">
      <c r="G3318" s="196"/>
      <c r="H3318" s="196"/>
    </row>
    <row r="3319" spans="7:8" ht="12.75">
      <c r="G3319" s="196"/>
      <c r="H3319" s="196"/>
    </row>
    <row r="3320" spans="7:8" ht="12.75">
      <c r="G3320" s="196"/>
      <c r="H3320" s="196"/>
    </row>
    <row r="3321" spans="7:8" ht="12.75">
      <c r="G3321" s="196"/>
      <c r="H3321" s="196"/>
    </row>
    <row r="3322" spans="7:8" ht="12.75">
      <c r="G3322" s="196"/>
      <c r="H3322" s="196"/>
    </row>
    <row r="3323" spans="7:8" ht="12.75">
      <c r="G3323" s="196"/>
      <c r="H3323" s="196"/>
    </row>
    <row r="3324" spans="7:8" ht="12.75">
      <c r="G3324" s="196"/>
      <c r="H3324" s="196"/>
    </row>
    <row r="3325" spans="7:8" ht="12.75">
      <c r="G3325" s="196"/>
      <c r="H3325" s="196"/>
    </row>
    <row r="3326" spans="7:8" ht="12.75">
      <c r="G3326" s="196"/>
      <c r="H3326" s="196"/>
    </row>
    <row r="3327" spans="7:8" ht="12.75">
      <c r="G3327" s="196"/>
      <c r="H3327" s="196"/>
    </row>
    <row r="3328" spans="7:8" ht="12.75">
      <c r="G3328" s="196"/>
      <c r="H3328" s="196"/>
    </row>
    <row r="3329" spans="7:8" ht="12.75">
      <c r="G3329" s="196"/>
      <c r="H3329" s="196"/>
    </row>
    <row r="3330" spans="7:8" ht="12.75">
      <c r="G3330" s="196"/>
      <c r="H3330" s="196"/>
    </row>
    <row r="3331" spans="7:8" ht="12.75">
      <c r="G3331" s="196"/>
      <c r="H3331" s="196"/>
    </row>
    <row r="3332" spans="7:8" ht="12.75">
      <c r="G3332" s="196"/>
      <c r="H3332" s="196"/>
    </row>
    <row r="3333" spans="7:8" ht="12.75">
      <c r="G3333" s="196"/>
      <c r="H3333" s="196"/>
    </row>
    <row r="3334" spans="7:8" ht="12.75">
      <c r="G3334" s="196"/>
      <c r="H3334" s="196"/>
    </row>
    <row r="3335" spans="7:8" ht="12.75">
      <c r="G3335" s="196"/>
      <c r="H3335" s="196"/>
    </row>
    <row r="3336" spans="7:8" ht="12.75">
      <c r="G3336" s="196"/>
      <c r="H3336" s="196"/>
    </row>
    <row r="3337" spans="7:8" ht="12.75">
      <c r="G3337" s="196"/>
      <c r="H3337" s="196"/>
    </row>
    <row r="3338" spans="7:8" ht="12.75">
      <c r="G3338" s="196"/>
      <c r="H3338" s="196"/>
    </row>
    <row r="3339" spans="7:8" ht="12.75">
      <c r="G3339" s="196"/>
      <c r="H3339" s="196"/>
    </row>
    <row r="3340" spans="7:8" ht="12.75">
      <c r="G3340" s="196"/>
      <c r="H3340" s="196"/>
    </row>
    <row r="3341" spans="7:8" ht="12.75">
      <c r="G3341" s="196"/>
      <c r="H3341" s="196"/>
    </row>
    <row r="3342" spans="7:8" ht="12.75">
      <c r="G3342" s="196"/>
      <c r="H3342" s="196"/>
    </row>
    <row r="3343" spans="7:8" ht="12.75">
      <c r="G3343" s="196"/>
      <c r="H3343" s="196"/>
    </row>
    <row r="3344" spans="7:8" ht="12.75">
      <c r="G3344" s="196"/>
      <c r="H3344" s="196"/>
    </row>
    <row r="3345" spans="7:8" ht="12.75">
      <c r="G3345" s="196"/>
      <c r="H3345" s="196"/>
    </row>
    <row r="3346" spans="7:8" ht="12.75">
      <c r="G3346" s="196"/>
      <c r="H3346" s="196"/>
    </row>
    <row r="3347" spans="7:8" ht="12.75">
      <c r="G3347" s="196"/>
      <c r="H3347" s="196"/>
    </row>
    <row r="3348" spans="7:8" ht="12.75">
      <c r="G3348" s="196"/>
      <c r="H3348" s="196"/>
    </row>
    <row r="3349" spans="7:8" ht="12.75">
      <c r="G3349" s="196"/>
      <c r="H3349" s="196"/>
    </row>
    <row r="3350" spans="7:8" ht="12.75">
      <c r="G3350" s="196"/>
      <c r="H3350" s="196"/>
    </row>
    <row r="3351" spans="7:8" ht="12.75">
      <c r="G3351" s="196"/>
      <c r="H3351" s="196"/>
    </row>
    <row r="3352" spans="7:8" ht="12.75">
      <c r="G3352" s="196"/>
      <c r="H3352" s="196"/>
    </row>
    <row r="3353" spans="7:8" ht="12.75">
      <c r="G3353" s="196"/>
      <c r="H3353" s="196"/>
    </row>
    <row r="3354" spans="7:8" ht="12.75">
      <c r="G3354" s="196"/>
      <c r="H3354" s="196"/>
    </row>
    <row r="3355" spans="7:8" ht="12.75">
      <c r="G3355" s="196"/>
      <c r="H3355" s="196"/>
    </row>
    <row r="3356" spans="7:8" ht="12.75">
      <c r="G3356" s="196"/>
      <c r="H3356" s="196"/>
    </row>
    <row r="3357" spans="7:8" ht="12.75">
      <c r="G3357" s="196"/>
      <c r="H3357" s="196"/>
    </row>
    <row r="3358" spans="7:8" ht="12.75">
      <c r="G3358" s="196"/>
      <c r="H3358" s="196"/>
    </row>
    <row r="3359" spans="7:8" ht="12.75">
      <c r="G3359" s="196"/>
      <c r="H3359" s="196"/>
    </row>
    <row r="3360" spans="7:8" ht="12.75">
      <c r="G3360" s="196"/>
      <c r="H3360" s="196"/>
    </row>
    <row r="3361" spans="7:8" ht="12.75">
      <c r="G3361" s="196"/>
      <c r="H3361" s="196"/>
    </row>
    <row r="3362" spans="7:8" ht="12.75">
      <c r="G3362" s="196"/>
      <c r="H3362" s="196"/>
    </row>
    <row r="3363" spans="7:8" ht="12.75">
      <c r="G3363" s="196"/>
      <c r="H3363" s="196"/>
    </row>
    <row r="3364" spans="7:8" ht="12.75">
      <c r="G3364" s="196"/>
      <c r="H3364" s="196"/>
    </row>
    <row r="3365" spans="7:8" ht="12.75">
      <c r="G3365" s="196"/>
      <c r="H3365" s="196"/>
    </row>
    <row r="3366" spans="7:8" ht="12.75">
      <c r="G3366" s="196"/>
      <c r="H3366" s="196"/>
    </row>
    <row r="3367" spans="7:8" ht="12.75">
      <c r="G3367" s="196"/>
      <c r="H3367" s="196"/>
    </row>
    <row r="3368" spans="7:8" ht="12.75">
      <c r="G3368" s="196"/>
      <c r="H3368" s="196"/>
    </row>
    <row r="3369" spans="7:8" ht="12.75">
      <c r="G3369" s="196"/>
      <c r="H3369" s="196"/>
    </row>
    <row r="3370" spans="7:8" ht="12.75">
      <c r="G3370" s="196"/>
      <c r="H3370" s="196"/>
    </row>
    <row r="3371" spans="7:8" ht="12.75">
      <c r="G3371" s="196"/>
      <c r="H3371" s="196"/>
    </row>
    <row r="3372" spans="7:8" ht="12.75">
      <c r="G3372" s="196"/>
      <c r="H3372" s="196"/>
    </row>
    <row r="3373" spans="7:8" ht="12.75">
      <c r="G3373" s="196"/>
      <c r="H3373" s="196"/>
    </row>
    <row r="3374" spans="7:8" ht="12.75">
      <c r="G3374" s="196"/>
      <c r="H3374" s="196"/>
    </row>
    <row r="3375" spans="7:8" ht="12.75">
      <c r="G3375" s="196"/>
      <c r="H3375" s="196"/>
    </row>
    <row r="3376" spans="7:8" ht="12.75">
      <c r="G3376" s="196"/>
      <c r="H3376" s="196"/>
    </row>
    <row r="3377" spans="7:8" ht="12.75">
      <c r="G3377" s="196"/>
      <c r="H3377" s="196"/>
    </row>
    <row r="3378" spans="7:8" ht="12.75">
      <c r="G3378" s="196"/>
      <c r="H3378" s="196"/>
    </row>
    <row r="3379" spans="7:8" ht="12.75">
      <c r="G3379" s="196"/>
      <c r="H3379" s="196"/>
    </row>
    <row r="3380" spans="7:8" ht="12.75">
      <c r="G3380" s="196"/>
      <c r="H3380" s="196"/>
    </row>
    <row r="3381" spans="7:8" ht="12.75">
      <c r="G3381" s="196"/>
      <c r="H3381" s="196"/>
    </row>
    <row r="3382" spans="7:8" ht="12.75">
      <c r="G3382" s="196"/>
      <c r="H3382" s="196"/>
    </row>
    <row r="3383" spans="7:8" ht="12.75">
      <c r="G3383" s="196"/>
      <c r="H3383" s="196"/>
    </row>
    <row r="3384" spans="7:8" ht="12.75">
      <c r="G3384" s="196"/>
      <c r="H3384" s="196"/>
    </row>
    <row r="3385" spans="7:8" ht="12.75">
      <c r="G3385" s="196"/>
      <c r="H3385" s="196"/>
    </row>
    <row r="3386" spans="7:8" ht="12.75">
      <c r="G3386" s="196"/>
      <c r="H3386" s="196"/>
    </row>
    <row r="3387" spans="7:8" ht="12.75">
      <c r="G3387" s="196"/>
      <c r="H3387" s="196"/>
    </row>
    <row r="3388" spans="7:8" ht="12.75">
      <c r="G3388" s="196"/>
      <c r="H3388" s="196"/>
    </row>
    <row r="3389" spans="7:8" ht="12.75">
      <c r="G3389" s="196"/>
      <c r="H3389" s="196"/>
    </row>
    <row r="3390" spans="7:8" ht="12.75">
      <c r="G3390" s="196"/>
      <c r="H3390" s="196"/>
    </row>
    <row r="3391" spans="7:8" ht="12.75">
      <c r="G3391" s="196"/>
      <c r="H3391" s="196"/>
    </row>
    <row r="3392" spans="7:8" ht="12.75">
      <c r="G3392" s="196"/>
      <c r="H3392" s="196"/>
    </row>
    <row r="3393" spans="7:8" ht="12.75">
      <c r="G3393" s="196"/>
      <c r="H3393" s="196"/>
    </row>
    <row r="3394" spans="7:8" ht="12.75">
      <c r="G3394" s="196"/>
      <c r="H3394" s="196"/>
    </row>
    <row r="3395" spans="7:8" ht="12.75">
      <c r="G3395" s="196"/>
      <c r="H3395" s="196"/>
    </row>
    <row r="3396" spans="7:8" ht="12.75">
      <c r="G3396" s="196"/>
      <c r="H3396" s="196"/>
    </row>
    <row r="3397" spans="7:8" ht="12.75">
      <c r="G3397" s="196"/>
      <c r="H3397" s="196"/>
    </row>
    <row r="3398" spans="7:8" ht="12.75">
      <c r="G3398" s="196"/>
      <c r="H3398" s="196"/>
    </row>
    <row r="3399" spans="7:8" ht="12.75">
      <c r="G3399" s="196"/>
      <c r="H3399" s="196"/>
    </row>
    <row r="3400" spans="7:8" ht="12.75">
      <c r="G3400" s="196"/>
      <c r="H3400" s="196"/>
    </row>
    <row r="3401" spans="7:8" ht="12.75">
      <c r="G3401" s="196"/>
      <c r="H3401" s="196"/>
    </row>
    <row r="3402" spans="7:8" ht="12.75">
      <c r="G3402" s="196"/>
      <c r="H3402" s="196"/>
    </row>
    <row r="3403" spans="7:8" ht="12.75">
      <c r="G3403" s="196"/>
      <c r="H3403" s="196"/>
    </row>
    <row r="3404" spans="7:8" ht="12.75">
      <c r="G3404" s="196"/>
      <c r="H3404" s="196"/>
    </row>
    <row r="3405" spans="7:8" ht="12.75">
      <c r="G3405" s="196"/>
      <c r="H3405" s="196"/>
    </row>
    <row r="3406" spans="7:8" ht="12.75">
      <c r="G3406" s="196"/>
      <c r="H3406" s="196"/>
    </row>
    <row r="3407" spans="7:8" ht="12.75">
      <c r="G3407" s="196"/>
      <c r="H3407" s="196"/>
    </row>
    <row r="3408" spans="7:8" ht="12.75">
      <c r="G3408" s="196"/>
      <c r="H3408" s="196"/>
    </row>
    <row r="3409" spans="7:8" ht="12.75">
      <c r="G3409" s="196"/>
      <c r="H3409" s="196"/>
    </row>
    <row r="3410" spans="7:8" ht="12.75">
      <c r="G3410" s="196"/>
      <c r="H3410" s="196"/>
    </row>
    <row r="3411" spans="7:8" ht="12.75">
      <c r="G3411" s="196"/>
      <c r="H3411" s="196"/>
    </row>
    <row r="3412" spans="7:8" ht="12.75">
      <c r="G3412" s="196"/>
      <c r="H3412" s="196"/>
    </row>
    <row r="3413" spans="7:8" ht="12.75">
      <c r="G3413" s="196"/>
      <c r="H3413" s="196"/>
    </row>
    <row r="3414" spans="7:8" ht="12.75">
      <c r="G3414" s="196"/>
      <c r="H3414" s="196"/>
    </row>
    <row r="3415" spans="7:8" ht="12.75">
      <c r="G3415" s="196"/>
      <c r="H3415" s="196"/>
    </row>
    <row r="3416" spans="7:8" ht="12.75">
      <c r="G3416" s="196"/>
      <c r="H3416" s="196"/>
    </row>
    <row r="3417" spans="7:8" ht="12.75">
      <c r="G3417" s="196"/>
      <c r="H3417" s="196"/>
    </row>
    <row r="3418" spans="7:8" ht="12.75">
      <c r="G3418" s="196"/>
      <c r="H3418" s="196"/>
    </row>
    <row r="3419" spans="7:8" ht="12.75">
      <c r="G3419" s="196"/>
      <c r="H3419" s="196"/>
    </row>
    <row r="3420" spans="7:8" ht="12.75">
      <c r="G3420" s="196"/>
      <c r="H3420" s="196"/>
    </row>
    <row r="3421" spans="7:8" ht="12.75">
      <c r="G3421" s="196"/>
      <c r="H3421" s="196"/>
    </row>
    <row r="3422" spans="7:8" ht="12.75">
      <c r="G3422" s="196"/>
      <c r="H3422" s="196"/>
    </row>
    <row r="3423" spans="7:8" ht="12.75">
      <c r="G3423" s="196"/>
      <c r="H3423" s="196"/>
    </row>
    <row r="3424" spans="7:8" ht="12.75">
      <c r="G3424" s="196"/>
      <c r="H3424" s="196"/>
    </row>
    <row r="3425" spans="7:8" ht="12.75">
      <c r="G3425" s="196"/>
      <c r="H3425" s="196"/>
    </row>
    <row r="3426" spans="7:8" ht="12.75">
      <c r="G3426" s="196"/>
      <c r="H3426" s="196"/>
    </row>
    <row r="3427" spans="7:8" ht="12.75">
      <c r="G3427" s="196"/>
      <c r="H3427" s="196"/>
    </row>
    <row r="3428" spans="7:8" ht="12.75">
      <c r="G3428" s="196"/>
      <c r="H3428" s="196"/>
    </row>
    <row r="3429" spans="7:8" ht="12.75">
      <c r="G3429" s="196"/>
      <c r="H3429" s="196"/>
    </row>
    <row r="3430" spans="7:8" ht="12.75">
      <c r="G3430" s="196"/>
      <c r="H3430" s="196"/>
    </row>
    <row r="3431" spans="7:8" ht="12.75">
      <c r="G3431" s="196"/>
      <c r="H3431" s="196"/>
    </row>
    <row r="3432" spans="7:8" ht="12.75">
      <c r="G3432" s="196"/>
      <c r="H3432" s="196"/>
    </row>
    <row r="3433" spans="7:8" ht="12.75">
      <c r="G3433" s="196"/>
      <c r="H3433" s="196"/>
    </row>
    <row r="3434" spans="7:8" ht="12.75">
      <c r="G3434" s="196"/>
      <c r="H3434" s="196"/>
    </row>
    <row r="3435" spans="7:8" ht="12.75">
      <c r="G3435" s="196"/>
      <c r="H3435" s="196"/>
    </row>
    <row r="3436" spans="7:8" ht="12.75">
      <c r="G3436" s="196"/>
      <c r="H3436" s="196"/>
    </row>
    <row r="3437" spans="7:8" ht="12.75">
      <c r="G3437" s="196"/>
      <c r="H3437" s="196"/>
    </row>
    <row r="3438" spans="7:8" ht="12.75">
      <c r="G3438" s="196"/>
      <c r="H3438" s="196"/>
    </row>
    <row r="3439" spans="7:8" ht="12.75">
      <c r="G3439" s="196"/>
      <c r="H3439" s="196"/>
    </row>
    <row r="3440" spans="7:8" ht="12.75">
      <c r="G3440" s="196"/>
      <c r="H3440" s="196"/>
    </row>
    <row r="3441" spans="7:8" ht="12.75">
      <c r="G3441" s="196"/>
      <c r="H3441" s="196"/>
    </row>
    <row r="3442" spans="7:8" ht="12.75">
      <c r="G3442" s="196"/>
      <c r="H3442" s="196"/>
    </row>
    <row r="3443" spans="7:8" ht="12.75">
      <c r="G3443" s="196"/>
      <c r="H3443" s="196"/>
    </row>
    <row r="3444" spans="7:8" ht="12.75">
      <c r="G3444" s="196"/>
      <c r="H3444" s="196"/>
    </row>
    <row r="3445" spans="7:8" ht="12.75">
      <c r="G3445" s="196"/>
      <c r="H3445" s="196"/>
    </row>
    <row r="3446" spans="7:8" ht="12.75">
      <c r="G3446" s="196"/>
      <c r="H3446" s="196"/>
    </row>
    <row r="3447" spans="7:8" ht="12.75">
      <c r="G3447" s="196"/>
      <c r="H3447" s="196"/>
    </row>
    <row r="3448" spans="7:8" ht="12.75">
      <c r="G3448" s="196"/>
      <c r="H3448" s="196"/>
    </row>
    <row r="3449" spans="7:8" ht="12.75">
      <c r="G3449" s="196"/>
      <c r="H3449" s="196"/>
    </row>
    <row r="3450" spans="7:8" ht="12.75">
      <c r="G3450" s="196"/>
      <c r="H3450" s="196"/>
    </row>
    <row r="3451" spans="7:8" ht="12.75">
      <c r="G3451" s="196"/>
      <c r="H3451" s="196"/>
    </row>
    <row r="3452" spans="7:8" ht="12.75">
      <c r="G3452" s="196"/>
      <c r="H3452" s="196"/>
    </row>
    <row r="3453" spans="7:8" ht="12.75">
      <c r="G3453" s="196"/>
      <c r="H3453" s="196"/>
    </row>
    <row r="3454" spans="7:8" ht="12.75">
      <c r="G3454" s="196"/>
      <c r="H3454" s="196"/>
    </row>
    <row r="3455" spans="7:8" ht="12.75">
      <c r="G3455" s="196"/>
      <c r="H3455" s="196"/>
    </row>
    <row r="3456" spans="7:8" ht="12.75">
      <c r="G3456" s="196"/>
      <c r="H3456" s="196"/>
    </row>
    <row r="3457" spans="7:8" ht="12.75">
      <c r="G3457" s="196"/>
      <c r="H3457" s="196"/>
    </row>
    <row r="3458" spans="7:8" ht="12.75">
      <c r="G3458" s="196"/>
      <c r="H3458" s="196"/>
    </row>
    <row r="3459" spans="7:8" ht="12.75">
      <c r="G3459" s="196"/>
      <c r="H3459" s="196"/>
    </row>
    <row r="3460" spans="7:8" ht="12.75">
      <c r="G3460" s="196"/>
      <c r="H3460" s="196"/>
    </row>
    <row r="3461" spans="7:8" ht="12.75">
      <c r="G3461" s="196"/>
      <c r="H3461" s="196"/>
    </row>
    <row r="3462" spans="7:8" ht="12.75">
      <c r="G3462" s="196"/>
      <c r="H3462" s="196"/>
    </row>
    <row r="3463" spans="7:8" ht="12.75">
      <c r="G3463" s="196"/>
      <c r="H3463" s="196"/>
    </row>
    <row r="3464" spans="7:8" ht="12.75">
      <c r="G3464" s="196"/>
      <c r="H3464" s="196"/>
    </row>
    <row r="3465" spans="7:8" ht="12.75">
      <c r="G3465" s="196"/>
      <c r="H3465" s="196"/>
    </row>
    <row r="3466" spans="7:8" ht="12.75">
      <c r="G3466" s="196"/>
      <c r="H3466" s="196"/>
    </row>
    <row r="3467" spans="7:8" ht="12.75">
      <c r="G3467" s="196"/>
      <c r="H3467" s="196"/>
    </row>
    <row r="3468" spans="7:8" ht="12.75">
      <c r="G3468" s="196"/>
      <c r="H3468" s="196"/>
    </row>
    <row r="3469" spans="7:8" ht="12.75">
      <c r="G3469" s="196"/>
      <c r="H3469" s="196"/>
    </row>
    <row r="3470" spans="7:8" ht="12.75">
      <c r="G3470" s="196"/>
      <c r="H3470" s="196"/>
    </row>
    <row r="3471" spans="7:8" ht="12.75">
      <c r="G3471" s="196"/>
      <c r="H3471" s="196"/>
    </row>
    <row r="3472" spans="7:8" ht="12.75">
      <c r="G3472" s="196"/>
      <c r="H3472" s="196"/>
    </row>
    <row r="3473" spans="7:8" ht="12.75">
      <c r="G3473" s="196"/>
      <c r="H3473" s="196"/>
    </row>
    <row r="3474" spans="7:8" ht="12.75">
      <c r="G3474" s="196"/>
      <c r="H3474" s="196"/>
    </row>
    <row r="3475" spans="7:8" ht="12.75">
      <c r="G3475" s="196"/>
      <c r="H3475" s="196"/>
    </row>
    <row r="3476" spans="7:8" ht="12.75">
      <c r="G3476" s="196"/>
      <c r="H3476" s="196"/>
    </row>
    <row r="3477" spans="7:8" ht="12.75">
      <c r="G3477" s="196"/>
      <c r="H3477" s="196"/>
    </row>
    <row r="3478" spans="7:8" ht="12.75">
      <c r="G3478" s="196"/>
      <c r="H3478" s="196"/>
    </row>
    <row r="3479" spans="7:8" ht="12.75">
      <c r="G3479" s="196"/>
      <c r="H3479" s="196"/>
    </row>
    <row r="3480" spans="7:8" ht="12.75">
      <c r="G3480" s="196"/>
      <c r="H3480" s="196"/>
    </row>
    <row r="3481" spans="7:8" ht="12.75">
      <c r="G3481" s="196"/>
      <c r="H3481" s="196"/>
    </row>
    <row r="3482" spans="7:8" ht="12.75">
      <c r="G3482" s="196"/>
      <c r="H3482" s="196"/>
    </row>
    <row r="3483" spans="7:8" ht="12.75">
      <c r="G3483" s="196"/>
      <c r="H3483" s="196"/>
    </row>
    <row r="3484" spans="7:8" ht="12.75">
      <c r="G3484" s="196"/>
      <c r="H3484" s="196"/>
    </row>
    <row r="3485" spans="7:8" ht="12.75">
      <c r="G3485" s="196"/>
      <c r="H3485" s="196"/>
    </row>
    <row r="3486" spans="7:8" ht="12.75">
      <c r="G3486" s="196"/>
      <c r="H3486" s="196"/>
    </row>
    <row r="3487" spans="7:8" ht="12.75">
      <c r="G3487" s="196"/>
      <c r="H3487" s="196"/>
    </row>
    <row r="3488" spans="7:8" ht="12.75">
      <c r="G3488" s="196"/>
      <c r="H3488" s="196"/>
    </row>
    <row r="3489" spans="7:8" ht="12.75">
      <c r="G3489" s="196"/>
      <c r="H3489" s="196"/>
    </row>
    <row r="3490" spans="7:8" ht="12.75">
      <c r="G3490" s="196"/>
      <c r="H3490" s="196"/>
    </row>
    <row r="3491" spans="7:8" ht="12.75">
      <c r="G3491" s="196"/>
      <c r="H3491" s="196"/>
    </row>
    <row r="3492" spans="7:8" ht="12.75">
      <c r="G3492" s="196"/>
      <c r="H3492" s="196"/>
    </row>
    <row r="3493" spans="7:8" ht="12.75">
      <c r="G3493" s="196"/>
      <c r="H3493" s="196"/>
    </row>
    <row r="3494" spans="7:8" ht="12.75">
      <c r="G3494" s="196"/>
      <c r="H3494" s="196"/>
    </row>
    <row r="3495" spans="7:8" ht="12.75">
      <c r="G3495" s="196"/>
      <c r="H3495" s="196"/>
    </row>
    <row r="3496" spans="7:8" ht="12.75">
      <c r="G3496" s="196"/>
      <c r="H3496" s="196"/>
    </row>
    <row r="3497" spans="7:8" ht="12.75">
      <c r="G3497" s="196"/>
      <c r="H3497" s="196"/>
    </row>
    <row r="3498" spans="7:8" ht="12.75">
      <c r="G3498" s="196"/>
      <c r="H3498" s="196"/>
    </row>
    <row r="3499" spans="7:8" ht="12.75">
      <c r="G3499" s="196"/>
      <c r="H3499" s="196"/>
    </row>
    <row r="3500" spans="7:8" ht="12.75">
      <c r="G3500" s="196"/>
      <c r="H3500" s="196"/>
    </row>
    <row r="3501" spans="7:8" ht="12.75">
      <c r="G3501" s="196"/>
      <c r="H3501" s="196"/>
    </row>
    <row r="3502" spans="7:8" ht="12.75">
      <c r="G3502" s="196"/>
      <c r="H3502" s="196"/>
    </row>
    <row r="3503" spans="7:8" ht="12.75">
      <c r="G3503" s="196"/>
      <c r="H3503" s="196"/>
    </row>
    <row r="3504" spans="7:8" ht="12.75">
      <c r="G3504" s="196"/>
      <c r="H3504" s="196"/>
    </row>
    <row r="3505" spans="7:8" ht="12.75">
      <c r="G3505" s="196"/>
      <c r="H3505" s="196"/>
    </row>
    <row r="3506" spans="7:8" ht="12.75">
      <c r="G3506" s="196"/>
      <c r="H3506" s="196"/>
    </row>
    <row r="3507" spans="7:8" ht="12.75">
      <c r="G3507" s="196"/>
      <c r="H3507" s="196"/>
    </row>
    <row r="3508" spans="7:8" ht="12.75">
      <c r="G3508" s="196"/>
      <c r="H3508" s="196"/>
    </row>
    <row r="3509" spans="7:8" ht="12.75">
      <c r="G3509" s="196"/>
      <c r="H3509" s="196"/>
    </row>
    <row r="3510" spans="7:8" ht="12.75">
      <c r="G3510" s="196"/>
      <c r="H3510" s="196"/>
    </row>
    <row r="3511" spans="7:8" ht="12.75">
      <c r="G3511" s="196"/>
      <c r="H3511" s="196"/>
    </row>
    <row r="3512" spans="7:8" ht="12.75">
      <c r="G3512" s="196"/>
      <c r="H3512" s="196"/>
    </row>
    <row r="3513" spans="7:8" ht="12.75">
      <c r="G3513" s="196"/>
      <c r="H3513" s="196"/>
    </row>
    <row r="3514" spans="7:8" ht="12.75">
      <c r="G3514" s="196"/>
      <c r="H3514" s="196"/>
    </row>
    <row r="3515" spans="7:8" ht="12.75">
      <c r="G3515" s="196"/>
      <c r="H3515" s="196"/>
    </row>
    <row r="3516" spans="7:8" ht="12.75">
      <c r="G3516" s="196"/>
      <c r="H3516" s="196"/>
    </row>
    <row r="3517" spans="7:8" ht="12.75">
      <c r="G3517" s="196"/>
      <c r="H3517" s="196"/>
    </row>
    <row r="3518" spans="7:8" ht="12.75">
      <c r="G3518" s="196"/>
      <c r="H3518" s="196"/>
    </row>
    <row r="3519" spans="7:8" ht="12.75">
      <c r="G3519" s="196"/>
      <c r="H3519" s="196"/>
    </row>
    <row r="3520" spans="7:8" ht="12.75">
      <c r="G3520" s="196"/>
      <c r="H3520" s="196"/>
    </row>
    <row r="3521" spans="7:8" ht="12.75">
      <c r="G3521" s="196"/>
      <c r="H3521" s="196"/>
    </row>
    <row r="3522" spans="7:8" ht="12.75">
      <c r="G3522" s="196"/>
      <c r="H3522" s="196"/>
    </row>
    <row r="3523" spans="7:8" ht="12.75">
      <c r="G3523" s="196"/>
      <c r="H3523" s="196"/>
    </row>
    <row r="3524" spans="7:8" ht="12.75">
      <c r="G3524" s="196"/>
      <c r="H3524" s="196"/>
    </row>
    <row r="3525" spans="7:8" ht="12.75">
      <c r="G3525" s="196"/>
      <c r="H3525" s="196"/>
    </row>
    <row r="3526" spans="7:8" ht="12.75">
      <c r="G3526" s="196"/>
      <c r="H3526" s="196"/>
    </row>
    <row r="3527" spans="7:8" ht="12.75">
      <c r="G3527" s="196"/>
      <c r="H3527" s="196"/>
    </row>
    <row r="3528" spans="7:8" ht="12.75">
      <c r="G3528" s="196"/>
      <c r="H3528" s="196"/>
    </row>
    <row r="3529" spans="7:8" ht="12.75">
      <c r="G3529" s="196"/>
      <c r="H3529" s="196"/>
    </row>
    <row r="3530" spans="7:8" ht="12.75">
      <c r="G3530" s="196"/>
      <c r="H3530" s="196"/>
    </row>
    <row r="3531" spans="7:8" ht="12.75">
      <c r="G3531" s="196"/>
      <c r="H3531" s="196"/>
    </row>
    <row r="3532" spans="7:8" ht="12.75">
      <c r="G3532" s="196"/>
      <c r="H3532" s="196"/>
    </row>
    <row r="3533" spans="7:8" ht="12.75">
      <c r="G3533" s="196"/>
      <c r="H3533" s="196"/>
    </row>
    <row r="3534" spans="7:8" ht="12.75">
      <c r="G3534" s="196"/>
      <c r="H3534" s="196"/>
    </row>
    <row r="3535" spans="7:8" ht="12.75">
      <c r="G3535" s="196"/>
      <c r="H3535" s="196"/>
    </row>
    <row r="3536" spans="7:8" ht="12.75">
      <c r="G3536" s="196"/>
      <c r="H3536" s="196"/>
    </row>
    <row r="3537" spans="7:8" ht="12.75">
      <c r="G3537" s="196"/>
      <c r="H3537" s="196"/>
    </row>
    <row r="3538" spans="7:8" ht="12.75">
      <c r="G3538" s="196"/>
      <c r="H3538" s="196"/>
    </row>
    <row r="3539" spans="7:8" ht="12.75">
      <c r="G3539" s="196"/>
      <c r="H3539" s="196"/>
    </row>
    <row r="3540" spans="7:8" ht="12.75">
      <c r="G3540" s="196"/>
      <c r="H3540" s="196"/>
    </row>
  </sheetData>
  <sheetProtection/>
  <mergeCells count="34">
    <mergeCell ref="BD4:BF4"/>
    <mergeCell ref="H4:J4"/>
    <mergeCell ref="AN5:AX5"/>
    <mergeCell ref="A63:R63"/>
    <mergeCell ref="H5:AM5"/>
    <mergeCell ref="N6:N7"/>
    <mergeCell ref="X6:X7"/>
    <mergeCell ref="L6:L7"/>
    <mergeCell ref="AY5:BF5"/>
    <mergeCell ref="AN6:AP6"/>
    <mergeCell ref="C65:O65"/>
    <mergeCell ref="A65:B65"/>
    <mergeCell ref="K6:K7"/>
    <mergeCell ref="Q6:Q7"/>
    <mergeCell ref="A5:A7"/>
    <mergeCell ref="D5:D7"/>
    <mergeCell ref="P6:P7"/>
    <mergeCell ref="AQ6:AS6"/>
    <mergeCell ref="B5:B7"/>
    <mergeCell ref="C4:D4"/>
    <mergeCell ref="R6:R7"/>
    <mergeCell ref="H6:J6"/>
    <mergeCell ref="M6:M7"/>
    <mergeCell ref="O6:O7"/>
    <mergeCell ref="C5:C7"/>
    <mergeCell ref="B2:AL2"/>
    <mergeCell ref="T6:T7"/>
    <mergeCell ref="Y6:AH6"/>
    <mergeCell ref="F5:F7"/>
    <mergeCell ref="AI6:AM6"/>
    <mergeCell ref="B3:AH3"/>
    <mergeCell ref="U6:U7"/>
    <mergeCell ref="V6:V7"/>
    <mergeCell ref="E4:F4"/>
  </mergeCells>
  <printOptions/>
  <pageMargins left="0.35433070866141736" right="0.35433070866141736" top="0.3937007874015748" bottom="0.3937007874015748" header="0.5118110236220472" footer="0.5118110236220472"/>
  <pageSetup fitToWidth="2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cheskidova</cp:lastModifiedBy>
  <cp:lastPrinted>2014-02-27T12:37:33Z</cp:lastPrinted>
  <dcterms:created xsi:type="dcterms:W3CDTF">2007-11-09T11:35:30Z</dcterms:created>
  <dcterms:modified xsi:type="dcterms:W3CDTF">2014-03-27T05:45:56Z</dcterms:modified>
  <cp:category/>
  <cp:version/>
  <cp:contentType/>
  <cp:contentStatus/>
</cp:coreProperties>
</file>