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<sst xmlns="http://schemas.openxmlformats.org/spreadsheetml/2006/main" count="148" uniqueCount="97">
  <si>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</si>
  <si>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</si>
  <si>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</si>
  <si>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</si>
  <si>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</si>
  <si>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</si>
  <si>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</si>
  <si>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</si>
  <si>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</si>
  <si>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</si>
  <si>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</si>
  <si>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</si>
  <si>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</si>
  <si>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</si>
  <si>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</si>
  <si>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</si>
  <si>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</si>
  <si>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</si>
  <si>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</si>
  <si>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</si>
  <si>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</si>
  <si>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</si>
  <si>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</si>
  <si>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</si>
  <si>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</si>
  <si>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</si>
  <si>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</si>
  <si>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</si>
  <si>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</si>
  <si>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</si>
  <si>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</si>
  <si>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</si>
  <si>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</si>
  <si>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</si>
  <si>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</si>
  <si>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</si>
  <si>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</si>
  <si>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</si>
  <si>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</si>
  <si>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</si>
  <si>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</si>
  <si>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</si>
  <si>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</si>
  <si>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</si>
  <si>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</si>
  <si>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</si>
  <si>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</si>
  <si>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</si>
  <si>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</si>
  <si>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</si>
  <si>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</si>
  <si>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</si>
  <si>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</si>
  <si>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</si>
  <si>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</si>
  <si>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</si>
  <si>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</si>
  <si>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</si>
  <si>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</si>
  <si>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</si>
  <si>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</si>
  <si>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</si>
  <si>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</si>
  <si>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</si>
  <si>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</si>
  <si>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</si>
  <si>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</si>
  <si>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</si>
  <si>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</si>
  <si>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</si>
  <si>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</si>
  <si>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</si>
  <si>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</si>
  <si>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</si>
  <si>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</si>
  <si>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</si>
  <si>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</si>
  <si>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</si>
  <si>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</si>
  <si>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</si>
  <si>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</si>
  <si>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</si>
  <si>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</si>
  <si>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</si>
  <si>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</si>
  <si>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</si>
  <si>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</si>
  <si>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</si>
  <si>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</si>
  <si>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</si>
  <si>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</si>
  <si>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</si>
  <si>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</si>
  <si>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</si>
  <si>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</si>
  <si>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</si>
  <si>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апрель  2012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</si>
</sst>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29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4" borderId="18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/>
    </xf>
    <xf numFmtId="2" fontId="9" fillId="24" borderId="14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" fontId="9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/>
    </xf>
    <xf numFmtId="4" fontId="2" fillId="24" borderId="14" xfId="0" applyNumberFormat="1" applyFont="1" applyFill="1" applyBorder="1" applyAlignment="1">
      <alignment horizontal="center"/>
    </xf>
    <xf numFmtId="165" fontId="1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165" fontId="1" fillId="24" borderId="14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17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17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17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/>
    </xf>
    <xf numFmtId="4" fontId="2" fillId="24" borderId="19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165" fontId="1" fillId="1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10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6" borderId="15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tabSelected="1" zoomScalePageLayoutView="0" workbookViewId="0" topLeftCell="A5">
      <selection activeCell="P16" sqref="P16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159" t="s">
        <v>96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4:15" ht="12.75">
      <c r="N6">
        <v>24.91</v>
      </c>
      <c r="O6">
        <v>210.51</v>
      </c>
    </row>
    <row r="7" spans="1:48" ht="13.5" customHeight="1" thickBot="1">
      <c r="A7" s="155" t="s">
        <v>0</v>
      </c>
      <c r="B7" s="155" t="s">
        <v>1</v>
      </c>
      <c r="C7" s="155" t="s">
        <v>77</v>
      </c>
      <c r="D7" s="160" t="s">
        <v>6</v>
      </c>
      <c r="E7" s="161"/>
      <c r="F7" s="162"/>
      <c r="G7" s="155" t="s">
        <v>59</v>
      </c>
      <c r="H7" s="155" t="s">
        <v>90</v>
      </c>
      <c r="I7" s="12"/>
      <c r="J7" s="163"/>
      <c r="K7" s="163"/>
      <c r="L7" s="163"/>
      <c r="M7" s="178" t="s">
        <v>5</v>
      </c>
      <c r="N7" s="179"/>
      <c r="O7" s="179"/>
      <c r="P7" s="179"/>
      <c r="Q7" s="180"/>
      <c r="R7" s="180"/>
      <c r="S7" s="181"/>
      <c r="T7" s="176" t="s">
        <v>87</v>
      </c>
      <c r="U7" s="173" t="s">
        <v>7</v>
      </c>
      <c r="V7" s="174"/>
      <c r="W7" s="175"/>
      <c r="X7" s="164" t="s">
        <v>11</v>
      </c>
      <c r="Y7" s="165"/>
      <c r="Z7" s="165"/>
      <c r="AA7" s="166"/>
      <c r="AB7" s="166"/>
      <c r="AC7" s="166"/>
      <c r="AD7" s="166"/>
      <c r="AE7" s="167"/>
      <c r="AF7" s="71"/>
      <c r="AG7" s="58"/>
      <c r="AH7" s="58"/>
      <c r="AI7" s="58"/>
      <c r="AJ7" s="97"/>
      <c r="AK7" s="97"/>
      <c r="AL7" s="168" t="s">
        <v>63</v>
      </c>
      <c r="AM7" s="169"/>
      <c r="AN7" s="169"/>
      <c r="AO7" s="169"/>
      <c r="AP7" s="169"/>
      <c r="AQ7" s="170"/>
      <c r="AR7" s="95"/>
      <c r="AS7" s="134"/>
      <c r="AT7" s="157" t="s">
        <v>88</v>
      </c>
      <c r="AU7" s="155" t="s">
        <v>0</v>
      </c>
      <c r="AV7" s="155" t="s">
        <v>1</v>
      </c>
    </row>
    <row r="8" spans="1:48" ht="100.5" customHeight="1">
      <c r="A8" s="156"/>
      <c r="B8" s="156"/>
      <c r="C8" s="156"/>
      <c r="D8" s="12" t="s">
        <v>2</v>
      </c>
      <c r="E8" s="12" t="s">
        <v>3</v>
      </c>
      <c r="F8" s="10" t="s">
        <v>10</v>
      </c>
      <c r="G8" s="156"/>
      <c r="H8" s="156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177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158"/>
      <c r="AU8" s="156"/>
      <c r="AV8" s="156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254.16</v>
      </c>
      <c r="E10" s="45">
        <v>13.81</v>
      </c>
      <c r="F10" s="98">
        <f aca="true" t="shared" si="0" ref="F10:F55">D10*E10</f>
        <v>3509.95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0.018</v>
      </c>
      <c r="N10" s="141">
        <f>Z10/AH10</f>
        <v>13.015</v>
      </c>
      <c r="O10" s="142">
        <f>AS10/G10</f>
        <v>110.036</v>
      </c>
      <c r="P10" s="102"/>
      <c r="Q10" s="52">
        <v>15.165</v>
      </c>
      <c r="R10" s="45">
        <v>726.31</v>
      </c>
      <c r="S10" s="56">
        <f aca="true" t="shared" si="1" ref="S10:S55">Q10*R10</f>
        <v>11014.49</v>
      </c>
      <c r="T10" s="44">
        <f>Q10+U10</f>
        <v>80.104</v>
      </c>
      <c r="U10" s="44">
        <v>64.939</v>
      </c>
      <c r="V10" s="45">
        <v>726.31</v>
      </c>
      <c r="W10" s="56">
        <f>U10*V10</f>
        <v>47165.85</v>
      </c>
      <c r="X10" s="44">
        <f>U10/C10*AH10</f>
        <v>59.993</v>
      </c>
      <c r="Y10" s="45">
        <v>726.31</v>
      </c>
      <c r="Z10" s="46">
        <f>X10*Y10</f>
        <v>43573.52</v>
      </c>
      <c r="AA10" s="56">
        <f>AE10+W10</f>
        <v>61690.6</v>
      </c>
      <c r="AB10" s="47">
        <f>L10*0.5</f>
        <v>0</v>
      </c>
      <c r="AC10" s="57">
        <f>F10/V10</f>
        <v>4.833</v>
      </c>
      <c r="AD10" s="57">
        <f>Q10+AC10</f>
        <v>19.998</v>
      </c>
      <c r="AE10" s="56">
        <f>AD10*V10</f>
        <v>14524.75</v>
      </c>
      <c r="AF10" s="74"/>
      <c r="AG10" s="66">
        <v>276</v>
      </c>
      <c r="AH10" s="66">
        <f>C10-AG10</f>
        <v>3347.9</v>
      </c>
      <c r="AI10" s="78">
        <f>U10</f>
        <v>64.939</v>
      </c>
      <c r="AJ10" s="85">
        <f>AI10*C10/AH10</f>
        <v>70.293</v>
      </c>
      <c r="AK10" s="82">
        <f aca="true" t="shared" si="2" ref="AK10:AK55">AJ10*726.31</f>
        <v>51054.51</v>
      </c>
      <c r="AL10" s="143"/>
      <c r="AM10" s="79">
        <f aca="true" t="shared" si="3" ref="AM10:AM29">AL10*726.31</f>
        <v>0</v>
      </c>
      <c r="AN10" s="139"/>
      <c r="AO10" s="55">
        <f>AN10*13.51</f>
        <v>0</v>
      </c>
      <c r="AP10" s="13">
        <f aca="true" t="shared" si="4" ref="AP10:AP49">AN10+AL10</f>
        <v>0</v>
      </c>
      <c r="AQ10" s="55">
        <f aca="true" t="shared" si="5" ref="AQ10:AQ21">AM10+AO10</f>
        <v>0</v>
      </c>
      <c r="AR10" s="85">
        <f>AS10/726.31</f>
        <v>19.998</v>
      </c>
      <c r="AS10" s="137">
        <f>AE10-AQ10</f>
        <v>14524.75</v>
      </c>
      <c r="AT10" s="46">
        <f>AS10/D10</f>
        <v>57.15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431.95</v>
      </c>
      <c r="E11" s="45">
        <v>13.81</v>
      </c>
      <c r="F11" s="98">
        <f t="shared" si="0"/>
        <v>5965.23</v>
      </c>
      <c r="G11" s="109">
        <v>133</v>
      </c>
      <c r="H11" s="47">
        <f aca="true" t="shared" si="6" ref="H11:H54">D11/G11</f>
        <v>3.25</v>
      </c>
      <c r="I11" s="132"/>
      <c r="J11" s="18"/>
      <c r="K11" s="18"/>
      <c r="L11" s="60"/>
      <c r="M11" s="144">
        <f aca="true" t="shared" si="7" ref="M11:M54">U11/C11</f>
        <v>0.017</v>
      </c>
      <c r="N11" s="141">
        <f aca="true" t="shared" si="8" ref="N11:N54">Z11/AH11</f>
        <v>12.077</v>
      </c>
      <c r="O11" s="142">
        <f aca="true" t="shared" si="9" ref="O11:O54">AS11/G11</f>
        <v>185.935</v>
      </c>
      <c r="P11" s="102"/>
      <c r="Q11" s="52">
        <v>25.835</v>
      </c>
      <c r="R11" s="45">
        <v>726.31</v>
      </c>
      <c r="S11" s="56">
        <f t="shared" si="1"/>
        <v>18764.22</v>
      </c>
      <c r="T11" s="44">
        <f aca="true" t="shared" si="10" ref="T11:T54">Q11+U11</f>
        <v>84.789</v>
      </c>
      <c r="U11" s="44">
        <v>58.954</v>
      </c>
      <c r="V11" s="45">
        <v>726.31</v>
      </c>
      <c r="W11" s="56">
        <f aca="true" t="shared" si="11" ref="W11:W59">U11*V11</f>
        <v>42818.88</v>
      </c>
      <c r="X11" s="44">
        <f aca="true" t="shared" si="12" ref="X11:X54">U11/C11*AH11</f>
        <v>52.735</v>
      </c>
      <c r="Y11" s="45">
        <v>726.31</v>
      </c>
      <c r="Z11" s="46">
        <f aca="true" t="shared" si="13" ref="Z11:Z55">X11*Y11</f>
        <v>38301.96</v>
      </c>
      <c r="AA11" s="56">
        <f aca="true" t="shared" si="14" ref="AA11:AA55">AE11+W11</f>
        <v>67548.28</v>
      </c>
      <c r="AB11" s="47">
        <f aca="true" t="shared" si="15" ref="AB11:AB55">L11*0.5</f>
        <v>0</v>
      </c>
      <c r="AC11" s="57">
        <f aca="true" t="shared" si="16" ref="AC11:AC55">F11/V11</f>
        <v>8.213</v>
      </c>
      <c r="AD11" s="57">
        <f aca="true" t="shared" si="17" ref="AD11:AD57">Q11+AC11</f>
        <v>34.048</v>
      </c>
      <c r="AE11" s="56">
        <f aca="true" t="shared" si="18" ref="AE11:AE59">AD11*V11</f>
        <v>24729.4</v>
      </c>
      <c r="AF11" s="74"/>
      <c r="AG11" s="65">
        <v>374</v>
      </c>
      <c r="AH11" s="66">
        <f aca="true" t="shared" si="19" ref="AH11:AH55">C11-AG11</f>
        <v>3171.4</v>
      </c>
      <c r="AI11" s="78">
        <f aca="true" t="shared" si="20" ref="AI11:AI54">U11</f>
        <v>58.954</v>
      </c>
      <c r="AJ11" s="85">
        <f aca="true" t="shared" si="21" ref="AJ11:AJ54">AI11*C11/AH11</f>
        <v>65.906</v>
      </c>
      <c r="AK11" s="82">
        <f t="shared" si="2"/>
        <v>47868.19</v>
      </c>
      <c r="AL11" s="139"/>
      <c r="AM11" s="79">
        <f t="shared" si="3"/>
        <v>0</v>
      </c>
      <c r="AN11" s="139"/>
      <c r="AO11" s="55">
        <f>AN11*13.51</f>
        <v>0</v>
      </c>
      <c r="AP11" s="13">
        <f t="shared" si="4"/>
        <v>0</v>
      </c>
      <c r="AQ11" s="55">
        <f t="shared" si="5"/>
        <v>0</v>
      </c>
      <c r="AR11" s="85">
        <f aca="true" t="shared" si="22" ref="AR11:AR59">AS11/726.31</f>
        <v>34.048</v>
      </c>
      <c r="AS11" s="137">
        <f aca="true" t="shared" si="23" ref="AS11:AS54">AE11-AQ11</f>
        <v>24729.4</v>
      </c>
      <c r="AT11" s="46">
        <f aca="true" t="shared" si="24" ref="AT11:AT54">AS11/D11</f>
        <v>57.25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718.2</v>
      </c>
      <c r="E12" s="45">
        <v>13.81</v>
      </c>
      <c r="F12" s="98">
        <f t="shared" si="0"/>
        <v>9918.34</v>
      </c>
      <c r="G12" s="109">
        <v>171</v>
      </c>
      <c r="H12" s="47">
        <f t="shared" si="6"/>
        <v>4.2</v>
      </c>
      <c r="I12" s="132"/>
      <c r="J12" s="18"/>
      <c r="K12" s="18"/>
      <c r="L12" s="60"/>
      <c r="M12" s="144">
        <f t="shared" si="7"/>
        <v>0.032</v>
      </c>
      <c r="N12" s="119">
        <f t="shared" si="8"/>
        <v>23.084</v>
      </c>
      <c r="O12" s="87">
        <f t="shared" si="9"/>
        <v>217.791</v>
      </c>
      <c r="P12" s="102"/>
      <c r="Q12" s="52">
        <v>37.62</v>
      </c>
      <c r="R12" s="45">
        <v>726.31</v>
      </c>
      <c r="S12" s="56">
        <f t="shared" si="1"/>
        <v>27323.78</v>
      </c>
      <c r="T12" s="44">
        <f t="shared" si="10"/>
        <v>159.796</v>
      </c>
      <c r="U12" s="44">
        <v>122.176</v>
      </c>
      <c r="V12" s="45">
        <v>726.31</v>
      </c>
      <c r="W12" s="56">
        <f t="shared" si="11"/>
        <v>88737.65</v>
      </c>
      <c r="X12" s="44">
        <f t="shared" si="12"/>
        <v>122.176</v>
      </c>
      <c r="Y12" s="45">
        <v>726.31</v>
      </c>
      <c r="Z12" s="46">
        <f t="shared" si="13"/>
        <v>88737.65</v>
      </c>
      <c r="AA12" s="56">
        <f t="shared" si="14"/>
        <v>125979.92</v>
      </c>
      <c r="AB12" s="47">
        <f t="shared" si="15"/>
        <v>0</v>
      </c>
      <c r="AC12" s="57">
        <f t="shared" si="16"/>
        <v>13.656</v>
      </c>
      <c r="AD12" s="57">
        <f t="shared" si="17"/>
        <v>51.276</v>
      </c>
      <c r="AE12" s="56">
        <f t="shared" si="18"/>
        <v>37242.27</v>
      </c>
      <c r="AF12" s="74"/>
      <c r="AG12" s="65"/>
      <c r="AH12" s="66">
        <f t="shared" si="19"/>
        <v>3844.2</v>
      </c>
      <c r="AI12" s="78">
        <f t="shared" si="20"/>
        <v>122.176</v>
      </c>
      <c r="AJ12" s="85">
        <f t="shared" si="21"/>
        <v>122.176</v>
      </c>
      <c r="AK12" s="82">
        <f t="shared" si="2"/>
        <v>88737.65</v>
      </c>
      <c r="AL12" s="13"/>
      <c r="AM12" s="79">
        <f t="shared" si="3"/>
        <v>0</v>
      </c>
      <c r="AN12" s="13"/>
      <c r="AO12" s="55">
        <f>AN12*13.51</f>
        <v>0</v>
      </c>
      <c r="AP12" s="13">
        <f t="shared" si="4"/>
        <v>0</v>
      </c>
      <c r="AQ12" s="55">
        <f t="shared" si="5"/>
        <v>0</v>
      </c>
      <c r="AR12" s="85">
        <f t="shared" si="22"/>
        <v>51.276</v>
      </c>
      <c r="AS12" s="137">
        <f t="shared" si="23"/>
        <v>37242.27</v>
      </c>
      <c r="AT12" s="46">
        <f t="shared" si="24"/>
        <v>51.86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409.12</v>
      </c>
      <c r="E13" s="45">
        <v>13.81</v>
      </c>
      <c r="F13" s="98">
        <f t="shared" si="0"/>
        <v>5649.95</v>
      </c>
      <c r="G13" s="109">
        <v>141</v>
      </c>
      <c r="H13" s="47">
        <f t="shared" si="6"/>
        <v>2.9</v>
      </c>
      <c r="I13" s="132"/>
      <c r="J13" s="18"/>
      <c r="K13" s="18"/>
      <c r="L13" s="60"/>
      <c r="M13" s="144">
        <f t="shared" si="7"/>
        <v>0.018</v>
      </c>
      <c r="N13" s="119">
        <f t="shared" si="8"/>
        <v>13.211</v>
      </c>
      <c r="O13" s="87">
        <f t="shared" si="9"/>
        <v>164.334</v>
      </c>
      <c r="P13" s="102"/>
      <c r="Q13" s="52">
        <v>24.256</v>
      </c>
      <c r="R13" s="45">
        <v>726.31</v>
      </c>
      <c r="S13" s="56">
        <f t="shared" si="1"/>
        <v>17617.38</v>
      </c>
      <c r="T13" s="44">
        <f t="shared" si="10"/>
        <v>89.463</v>
      </c>
      <c r="U13" s="44">
        <v>65.207</v>
      </c>
      <c r="V13" s="45">
        <v>726.31</v>
      </c>
      <c r="W13" s="56">
        <f t="shared" si="11"/>
        <v>47360.5</v>
      </c>
      <c r="X13" s="44">
        <f t="shared" si="12"/>
        <v>64.148</v>
      </c>
      <c r="Y13" s="45">
        <v>726.31</v>
      </c>
      <c r="Z13" s="46">
        <f t="shared" si="13"/>
        <v>46591.33</v>
      </c>
      <c r="AA13" s="56">
        <f t="shared" si="14"/>
        <v>70627.84</v>
      </c>
      <c r="AB13" s="47">
        <f t="shared" si="15"/>
        <v>0</v>
      </c>
      <c r="AC13" s="57">
        <f t="shared" si="16"/>
        <v>7.779</v>
      </c>
      <c r="AD13" s="57">
        <f t="shared" si="17"/>
        <v>32.035</v>
      </c>
      <c r="AE13" s="56">
        <f t="shared" si="18"/>
        <v>23267.34</v>
      </c>
      <c r="AF13" s="74"/>
      <c r="AG13" s="65">
        <v>58.2</v>
      </c>
      <c r="AH13" s="66">
        <f t="shared" si="19"/>
        <v>3526.6</v>
      </c>
      <c r="AI13" s="78">
        <f t="shared" si="20"/>
        <v>65.207</v>
      </c>
      <c r="AJ13" s="85">
        <f t="shared" si="21"/>
        <v>66.283</v>
      </c>
      <c r="AK13" s="82">
        <f t="shared" si="2"/>
        <v>48142.01</v>
      </c>
      <c r="AL13" s="13">
        <v>0.101</v>
      </c>
      <c r="AM13" s="79">
        <f t="shared" si="3"/>
        <v>73.36</v>
      </c>
      <c r="AN13" s="13">
        <v>1.69</v>
      </c>
      <c r="AO13" s="55">
        <f>AN13*13.51</f>
        <v>22.83</v>
      </c>
      <c r="AP13" s="13">
        <f t="shared" si="4"/>
        <v>1.791</v>
      </c>
      <c r="AQ13" s="55">
        <f t="shared" si="5"/>
        <v>96.19</v>
      </c>
      <c r="AR13" s="85">
        <f t="shared" si="22"/>
        <v>31.903</v>
      </c>
      <c r="AS13" s="137">
        <f t="shared" si="23"/>
        <v>23171.15</v>
      </c>
      <c r="AT13" s="46">
        <f t="shared" si="24"/>
        <v>56.64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340.92</v>
      </c>
      <c r="E14" s="45">
        <v>13.81</v>
      </c>
      <c r="F14" s="98">
        <f t="shared" si="0"/>
        <v>4708.11</v>
      </c>
      <c r="G14" s="109">
        <v>169</v>
      </c>
      <c r="H14" s="47">
        <f t="shared" si="6"/>
        <v>2.02</v>
      </c>
      <c r="I14" s="132"/>
      <c r="J14" s="18"/>
      <c r="K14" s="18"/>
      <c r="L14" s="60"/>
      <c r="M14" s="144">
        <f t="shared" si="7"/>
        <v>0.025</v>
      </c>
      <c r="N14" s="119">
        <f t="shared" si="8"/>
        <v>17.92</v>
      </c>
      <c r="O14" s="87">
        <f t="shared" si="9"/>
        <v>116.639</v>
      </c>
      <c r="P14" s="102"/>
      <c r="Q14" s="52">
        <v>20.658</v>
      </c>
      <c r="R14" s="45">
        <v>726.31</v>
      </c>
      <c r="S14" s="56">
        <f t="shared" si="1"/>
        <v>15004.11</v>
      </c>
      <c r="T14" s="44">
        <f t="shared" si="10"/>
        <v>115.171</v>
      </c>
      <c r="U14" s="44">
        <v>94.513</v>
      </c>
      <c r="V14" s="45">
        <v>726.31</v>
      </c>
      <c r="W14" s="56">
        <f t="shared" si="11"/>
        <v>68645.74</v>
      </c>
      <c r="X14" s="44">
        <f t="shared" si="12"/>
        <v>94.513</v>
      </c>
      <c r="Y14" s="45">
        <v>726.31</v>
      </c>
      <c r="Z14" s="46">
        <f t="shared" si="13"/>
        <v>68645.74</v>
      </c>
      <c r="AA14" s="56">
        <f t="shared" si="14"/>
        <v>88357.79</v>
      </c>
      <c r="AB14" s="47">
        <f t="shared" si="15"/>
        <v>0</v>
      </c>
      <c r="AC14" s="57">
        <f t="shared" si="16"/>
        <v>6.482</v>
      </c>
      <c r="AD14" s="57">
        <f t="shared" si="17"/>
        <v>27.14</v>
      </c>
      <c r="AE14" s="56">
        <f t="shared" si="18"/>
        <v>19712.05</v>
      </c>
      <c r="AF14" s="74"/>
      <c r="AG14" s="65"/>
      <c r="AH14" s="66">
        <f t="shared" si="19"/>
        <v>3830.7</v>
      </c>
      <c r="AI14" s="78">
        <f t="shared" si="20"/>
        <v>94.513</v>
      </c>
      <c r="AJ14" s="85">
        <f t="shared" si="21"/>
        <v>94.513</v>
      </c>
      <c r="AK14" s="82">
        <f t="shared" si="2"/>
        <v>68645.74</v>
      </c>
      <c r="AL14" s="13"/>
      <c r="AM14" s="79">
        <f t="shared" si="3"/>
        <v>0</v>
      </c>
      <c r="AN14" s="13"/>
      <c r="AO14" s="55">
        <f aca="true" t="shared" si="25" ref="AO14:AO22">AN14*13.51</f>
        <v>0</v>
      </c>
      <c r="AP14" s="13">
        <f t="shared" si="4"/>
        <v>0</v>
      </c>
      <c r="AQ14" s="55">
        <f t="shared" si="5"/>
        <v>0</v>
      </c>
      <c r="AR14" s="85">
        <f t="shared" si="22"/>
        <v>27.14</v>
      </c>
      <c r="AS14" s="137">
        <f t="shared" si="23"/>
        <v>19712.05</v>
      </c>
      <c r="AT14" s="46">
        <f t="shared" si="24"/>
        <v>57.82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446.5</v>
      </c>
      <c r="E15" s="45">
        <v>13.81</v>
      </c>
      <c r="F15" s="98">
        <f t="shared" si="0"/>
        <v>6166.17</v>
      </c>
      <c r="G15" s="109">
        <v>136</v>
      </c>
      <c r="H15" s="47">
        <f t="shared" si="6"/>
        <v>3.28</v>
      </c>
      <c r="I15" s="132"/>
      <c r="J15" s="18"/>
      <c r="K15" s="18"/>
      <c r="L15" s="60"/>
      <c r="M15" s="144">
        <f t="shared" si="7"/>
        <v>0.019</v>
      </c>
      <c r="N15" s="119">
        <f t="shared" si="8"/>
        <v>13.643</v>
      </c>
      <c r="O15" s="87">
        <f t="shared" si="9"/>
        <v>188.691</v>
      </c>
      <c r="P15" s="102"/>
      <c r="Q15" s="52">
        <v>26.842</v>
      </c>
      <c r="R15" s="45">
        <v>726.31</v>
      </c>
      <c r="S15" s="56">
        <f t="shared" si="1"/>
        <v>19495.61</v>
      </c>
      <c r="T15" s="44">
        <f t="shared" si="10"/>
        <v>93.119</v>
      </c>
      <c r="U15" s="44">
        <v>66.277</v>
      </c>
      <c r="V15" s="45">
        <v>726.31</v>
      </c>
      <c r="W15" s="56">
        <f t="shared" si="11"/>
        <v>48137.65</v>
      </c>
      <c r="X15" s="44">
        <f t="shared" si="12"/>
        <v>60.914</v>
      </c>
      <c r="Y15" s="45">
        <v>726.31</v>
      </c>
      <c r="Z15" s="46">
        <f t="shared" si="13"/>
        <v>44242.45</v>
      </c>
      <c r="AA15" s="56">
        <f t="shared" si="14"/>
        <v>73799.63</v>
      </c>
      <c r="AB15" s="47">
        <f t="shared" si="15"/>
        <v>0</v>
      </c>
      <c r="AC15" s="57">
        <f t="shared" si="16"/>
        <v>8.49</v>
      </c>
      <c r="AD15" s="57">
        <f t="shared" si="17"/>
        <v>35.332</v>
      </c>
      <c r="AE15" s="56">
        <f t="shared" si="18"/>
        <v>25661.98</v>
      </c>
      <c r="AF15" s="74"/>
      <c r="AG15" s="65">
        <v>285.5</v>
      </c>
      <c r="AH15" s="66">
        <f t="shared" si="19"/>
        <v>3242.8</v>
      </c>
      <c r="AI15" s="78">
        <f t="shared" si="20"/>
        <v>66.277</v>
      </c>
      <c r="AJ15" s="85">
        <f t="shared" si="21"/>
        <v>72.112</v>
      </c>
      <c r="AK15" s="82">
        <f t="shared" si="2"/>
        <v>52375.67</v>
      </c>
      <c r="AL15" s="139"/>
      <c r="AM15" s="79">
        <f t="shared" si="3"/>
        <v>0</v>
      </c>
      <c r="AN15" s="139"/>
      <c r="AO15" s="55">
        <f t="shared" si="25"/>
        <v>0</v>
      </c>
      <c r="AP15" s="13">
        <f t="shared" si="4"/>
        <v>0</v>
      </c>
      <c r="AQ15" s="55">
        <f t="shared" si="5"/>
        <v>0</v>
      </c>
      <c r="AR15" s="85">
        <f t="shared" si="22"/>
        <v>35.332</v>
      </c>
      <c r="AS15" s="137">
        <f t="shared" si="23"/>
        <v>25661.98</v>
      </c>
      <c r="AT15" s="46">
        <f t="shared" si="24"/>
        <v>57.47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397.39</v>
      </c>
      <c r="E16" s="45">
        <v>13.81</v>
      </c>
      <c r="F16" s="98">
        <f t="shared" si="0"/>
        <v>5487.96</v>
      </c>
      <c r="G16" s="109">
        <v>140</v>
      </c>
      <c r="H16" s="47">
        <f t="shared" si="6"/>
        <v>2.84</v>
      </c>
      <c r="I16" s="132"/>
      <c r="J16" s="18"/>
      <c r="K16" s="18"/>
      <c r="L16" s="60"/>
      <c r="M16" s="144">
        <f t="shared" si="7"/>
        <v>0.02</v>
      </c>
      <c r="N16" s="119">
        <f t="shared" si="8"/>
        <v>14.193</v>
      </c>
      <c r="O16" s="87">
        <f t="shared" si="9"/>
        <v>163.119</v>
      </c>
      <c r="P16" s="102"/>
      <c r="Q16" s="52">
        <v>23.886</v>
      </c>
      <c r="R16" s="45">
        <v>726.31</v>
      </c>
      <c r="S16" s="56">
        <f t="shared" si="1"/>
        <v>17348.64</v>
      </c>
      <c r="T16" s="44">
        <f t="shared" si="10"/>
        <v>91.297</v>
      </c>
      <c r="U16" s="44">
        <v>67.411</v>
      </c>
      <c r="V16" s="45">
        <v>726.31</v>
      </c>
      <c r="W16" s="56">
        <f t="shared" si="11"/>
        <v>48961.28</v>
      </c>
      <c r="X16" s="44">
        <f t="shared" si="12"/>
        <v>66.604</v>
      </c>
      <c r="Y16" s="45">
        <v>726.31</v>
      </c>
      <c r="Z16" s="46">
        <f t="shared" si="13"/>
        <v>48375.15</v>
      </c>
      <c r="AA16" s="56">
        <f t="shared" si="14"/>
        <v>71797.92</v>
      </c>
      <c r="AB16" s="47">
        <f t="shared" si="15"/>
        <v>0</v>
      </c>
      <c r="AC16" s="57">
        <f t="shared" si="16"/>
        <v>7.556</v>
      </c>
      <c r="AD16" s="57">
        <f t="shared" si="17"/>
        <v>31.442</v>
      </c>
      <c r="AE16" s="56">
        <f t="shared" si="18"/>
        <v>22836.64</v>
      </c>
      <c r="AF16" s="74"/>
      <c r="AG16" s="65">
        <v>41.3</v>
      </c>
      <c r="AH16" s="66">
        <f t="shared" si="19"/>
        <v>3408.3</v>
      </c>
      <c r="AI16" s="78">
        <f t="shared" si="20"/>
        <v>67.411</v>
      </c>
      <c r="AJ16" s="85">
        <f t="shared" si="21"/>
        <v>68.228</v>
      </c>
      <c r="AK16" s="82">
        <f t="shared" si="2"/>
        <v>49554.68</v>
      </c>
      <c r="AL16" s="13"/>
      <c r="AM16" s="79">
        <f t="shared" si="3"/>
        <v>0</v>
      </c>
      <c r="AN16" s="13"/>
      <c r="AO16" s="55">
        <f t="shared" si="25"/>
        <v>0</v>
      </c>
      <c r="AP16" s="13">
        <f t="shared" si="4"/>
        <v>0</v>
      </c>
      <c r="AQ16" s="55">
        <f t="shared" si="5"/>
        <v>0</v>
      </c>
      <c r="AR16" s="85">
        <f t="shared" si="22"/>
        <v>31.442</v>
      </c>
      <c r="AS16" s="137">
        <f t="shared" si="23"/>
        <v>22836.64</v>
      </c>
      <c r="AT16" s="46">
        <f t="shared" si="24"/>
        <v>57.47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308.38</v>
      </c>
      <c r="E17" s="45">
        <v>13.81</v>
      </c>
      <c r="F17" s="98">
        <f t="shared" si="0"/>
        <v>4258.73</v>
      </c>
      <c r="G17" s="109">
        <v>146</v>
      </c>
      <c r="H17" s="47">
        <f t="shared" si="6"/>
        <v>2.11</v>
      </c>
      <c r="I17" s="132"/>
      <c r="J17" s="18"/>
      <c r="K17" s="18"/>
      <c r="L17" s="60"/>
      <c r="M17" s="144">
        <f t="shared" si="7"/>
        <v>0.019</v>
      </c>
      <c r="N17" s="119">
        <f t="shared" si="8"/>
        <v>14.034</v>
      </c>
      <c r="O17" s="87">
        <f t="shared" si="9"/>
        <v>122.796</v>
      </c>
      <c r="P17" s="102"/>
      <c r="Q17" s="52">
        <v>18.82</v>
      </c>
      <c r="R17" s="45">
        <v>726.31</v>
      </c>
      <c r="S17" s="56">
        <f t="shared" si="1"/>
        <v>13669.15</v>
      </c>
      <c r="T17" s="44">
        <f t="shared" si="10"/>
        <v>86.085</v>
      </c>
      <c r="U17" s="44">
        <v>67.265</v>
      </c>
      <c r="V17" s="45">
        <v>726.31</v>
      </c>
      <c r="W17" s="56">
        <f t="shared" si="11"/>
        <v>48855.24</v>
      </c>
      <c r="X17" s="44">
        <f t="shared" si="12"/>
        <v>61.217</v>
      </c>
      <c r="Y17" s="45">
        <v>726.31</v>
      </c>
      <c r="Z17" s="46">
        <f t="shared" si="13"/>
        <v>44462.52</v>
      </c>
      <c r="AA17" s="56">
        <f t="shared" si="14"/>
        <v>66783.48</v>
      </c>
      <c r="AB17" s="47">
        <f t="shared" si="15"/>
        <v>0</v>
      </c>
      <c r="AC17" s="57">
        <f t="shared" si="16"/>
        <v>5.864</v>
      </c>
      <c r="AD17" s="57">
        <f t="shared" si="17"/>
        <v>24.684</v>
      </c>
      <c r="AE17" s="56">
        <f t="shared" si="18"/>
        <v>17928.24</v>
      </c>
      <c r="AF17" s="74"/>
      <c r="AG17" s="65">
        <v>313</v>
      </c>
      <c r="AH17" s="66">
        <f t="shared" si="19"/>
        <v>3168.1</v>
      </c>
      <c r="AI17" s="78">
        <f t="shared" si="20"/>
        <v>67.265</v>
      </c>
      <c r="AJ17" s="85">
        <f t="shared" si="21"/>
        <v>73.911</v>
      </c>
      <c r="AK17" s="82">
        <f t="shared" si="2"/>
        <v>53682.3</v>
      </c>
      <c r="AL17" s="139"/>
      <c r="AM17" s="79">
        <f t="shared" si="3"/>
        <v>0</v>
      </c>
      <c r="AN17" s="139"/>
      <c r="AO17" s="55">
        <f t="shared" si="25"/>
        <v>0</v>
      </c>
      <c r="AP17" s="13">
        <f t="shared" si="4"/>
        <v>0</v>
      </c>
      <c r="AQ17" s="55">
        <f t="shared" si="5"/>
        <v>0</v>
      </c>
      <c r="AR17" s="85">
        <f t="shared" si="22"/>
        <v>24.684</v>
      </c>
      <c r="AS17" s="137">
        <f t="shared" si="23"/>
        <v>17928.24</v>
      </c>
      <c r="AT17" s="46">
        <f t="shared" si="24"/>
        <v>58.14</v>
      </c>
      <c r="AU17" s="1">
        <v>8</v>
      </c>
      <c r="AV17" s="2" t="s">
        <v>19</v>
      </c>
    </row>
    <row r="18" spans="1:48" ht="12.75">
      <c r="A18" s="1">
        <v>9</v>
      </c>
      <c r="B18" s="154" t="s">
        <v>20</v>
      </c>
      <c r="C18" s="35">
        <v>3857.5</v>
      </c>
      <c r="D18" s="13">
        <v>596.4</v>
      </c>
      <c r="E18" s="45">
        <v>13.81</v>
      </c>
      <c r="F18" s="98">
        <f t="shared" si="0"/>
        <v>8236.28</v>
      </c>
      <c r="G18" s="109">
        <v>142</v>
      </c>
      <c r="H18" s="47">
        <f t="shared" si="6"/>
        <v>4.2</v>
      </c>
      <c r="I18" s="132"/>
      <c r="J18" s="18"/>
      <c r="K18" s="18"/>
      <c r="L18" s="60"/>
      <c r="M18" s="144">
        <f t="shared" si="7"/>
        <v>0.032</v>
      </c>
      <c r="N18" s="119">
        <f t="shared" si="8"/>
        <v>23.004</v>
      </c>
      <c r="O18" s="87">
        <f t="shared" si="9"/>
        <v>217.791</v>
      </c>
      <c r="P18" s="102"/>
      <c r="Q18" s="52">
        <v>31.24</v>
      </c>
      <c r="R18" s="45">
        <v>726.31</v>
      </c>
      <c r="S18" s="56">
        <f t="shared" si="1"/>
        <v>22689.92</v>
      </c>
      <c r="T18" s="44">
        <f t="shared" si="10"/>
        <v>153.416</v>
      </c>
      <c r="U18" s="44">
        <v>122.176</v>
      </c>
      <c r="V18" s="45">
        <v>726.31</v>
      </c>
      <c r="W18" s="56">
        <f t="shared" si="11"/>
        <v>88737.65</v>
      </c>
      <c r="X18" s="44">
        <f t="shared" si="12"/>
        <v>122.176</v>
      </c>
      <c r="Y18" s="45">
        <v>726.31</v>
      </c>
      <c r="Z18" s="46">
        <f t="shared" si="13"/>
        <v>88737.65</v>
      </c>
      <c r="AA18" s="56">
        <f t="shared" si="14"/>
        <v>119663.93</v>
      </c>
      <c r="AB18" s="47">
        <f t="shared" si="15"/>
        <v>0</v>
      </c>
      <c r="AC18" s="57">
        <f t="shared" si="16"/>
        <v>11.34</v>
      </c>
      <c r="AD18" s="57">
        <f t="shared" si="17"/>
        <v>42.58</v>
      </c>
      <c r="AE18" s="56">
        <f t="shared" si="18"/>
        <v>30926.28</v>
      </c>
      <c r="AF18" s="74"/>
      <c r="AG18" s="65"/>
      <c r="AH18" s="66">
        <f t="shared" si="19"/>
        <v>3857.5</v>
      </c>
      <c r="AI18" s="78">
        <f t="shared" si="20"/>
        <v>122.176</v>
      </c>
      <c r="AJ18" s="85">
        <f t="shared" si="21"/>
        <v>122.176</v>
      </c>
      <c r="AK18" s="82">
        <f t="shared" si="2"/>
        <v>88737.65</v>
      </c>
      <c r="AL18" s="13"/>
      <c r="AM18" s="79">
        <f t="shared" si="3"/>
        <v>0</v>
      </c>
      <c r="AN18" s="13"/>
      <c r="AO18" s="55">
        <f t="shared" si="25"/>
        <v>0</v>
      </c>
      <c r="AP18" s="13">
        <f t="shared" si="4"/>
        <v>0</v>
      </c>
      <c r="AQ18" s="55">
        <f t="shared" si="5"/>
        <v>0</v>
      </c>
      <c r="AR18" s="85">
        <f t="shared" si="22"/>
        <v>42.58</v>
      </c>
      <c r="AS18" s="137">
        <f t="shared" si="23"/>
        <v>30926.28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609</v>
      </c>
      <c r="E19" s="45">
        <v>13.81</v>
      </c>
      <c r="F19" s="98">
        <f t="shared" si="0"/>
        <v>8410.29</v>
      </c>
      <c r="G19" s="109">
        <v>145</v>
      </c>
      <c r="H19" s="47">
        <f t="shared" si="6"/>
        <v>4.2</v>
      </c>
      <c r="I19" s="132"/>
      <c r="J19" s="18"/>
      <c r="K19" s="18"/>
      <c r="L19" s="60"/>
      <c r="M19" s="144">
        <f t="shared" si="7"/>
        <v>0.032</v>
      </c>
      <c r="N19" s="141">
        <f t="shared" si="8"/>
        <v>23.152</v>
      </c>
      <c r="O19" s="142">
        <f t="shared" si="9"/>
        <v>217.788</v>
      </c>
      <c r="P19" s="102"/>
      <c r="Q19" s="52">
        <v>31.9</v>
      </c>
      <c r="R19" s="45">
        <v>726.31</v>
      </c>
      <c r="S19" s="56">
        <f t="shared" si="1"/>
        <v>23169.29</v>
      </c>
      <c r="T19" s="44">
        <f t="shared" si="10"/>
        <v>134.519</v>
      </c>
      <c r="U19" s="44">
        <v>102.619</v>
      </c>
      <c r="V19" s="45">
        <v>726.31</v>
      </c>
      <c r="W19" s="56">
        <f t="shared" si="11"/>
        <v>74533.21</v>
      </c>
      <c r="X19" s="44">
        <f t="shared" si="12"/>
        <v>102.619</v>
      </c>
      <c r="Y19" s="45">
        <v>726.31</v>
      </c>
      <c r="Z19" s="46">
        <f t="shared" si="13"/>
        <v>74533.21</v>
      </c>
      <c r="AA19" s="56">
        <f t="shared" si="14"/>
        <v>106112.44</v>
      </c>
      <c r="AB19" s="47">
        <f t="shared" si="15"/>
        <v>0</v>
      </c>
      <c r="AC19" s="57">
        <f t="shared" si="16"/>
        <v>11.579</v>
      </c>
      <c r="AD19" s="57">
        <f t="shared" si="17"/>
        <v>43.479</v>
      </c>
      <c r="AE19" s="56">
        <f t="shared" si="18"/>
        <v>31579.23</v>
      </c>
      <c r="AF19" s="74"/>
      <c r="AG19" s="65"/>
      <c r="AH19" s="66">
        <f t="shared" si="19"/>
        <v>3219.3</v>
      </c>
      <c r="AI19" s="78">
        <f t="shared" si="20"/>
        <v>102.619</v>
      </c>
      <c r="AJ19" s="85">
        <f t="shared" si="21"/>
        <v>102.619</v>
      </c>
      <c r="AK19" s="82">
        <f t="shared" si="2"/>
        <v>74533.21</v>
      </c>
      <c r="AL19" s="13"/>
      <c r="AM19" s="79">
        <f t="shared" si="3"/>
        <v>0</v>
      </c>
      <c r="AN19" s="13"/>
      <c r="AO19" s="55">
        <f t="shared" si="25"/>
        <v>0</v>
      </c>
      <c r="AP19" s="13">
        <f t="shared" si="4"/>
        <v>0</v>
      </c>
      <c r="AQ19" s="55">
        <f t="shared" si="5"/>
        <v>0</v>
      </c>
      <c r="AR19" s="85">
        <f t="shared" si="22"/>
        <v>43.479</v>
      </c>
      <c r="AS19" s="137">
        <f t="shared" si="23"/>
        <v>31579.23</v>
      </c>
      <c r="AT19" s="46">
        <f t="shared" si="24"/>
        <v>51.85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404.08</v>
      </c>
      <c r="E20" s="45">
        <v>13.81</v>
      </c>
      <c r="F20" s="98">
        <f t="shared" si="0"/>
        <v>5580.34</v>
      </c>
      <c r="G20" s="109">
        <v>140</v>
      </c>
      <c r="H20" s="47">
        <f t="shared" si="6"/>
        <v>2.89</v>
      </c>
      <c r="I20" s="132"/>
      <c r="J20" s="18"/>
      <c r="K20" s="18"/>
      <c r="L20" s="60"/>
      <c r="M20" s="144">
        <f t="shared" si="7"/>
        <v>0.021</v>
      </c>
      <c r="N20" s="119">
        <f t="shared" si="8"/>
        <v>15.591</v>
      </c>
      <c r="O20" s="87">
        <f t="shared" si="9"/>
        <v>182.164</v>
      </c>
      <c r="P20" s="102"/>
      <c r="Q20" s="52">
        <v>27.43</v>
      </c>
      <c r="R20" s="45">
        <v>726.31</v>
      </c>
      <c r="S20" s="56">
        <f t="shared" si="1"/>
        <v>19922.68</v>
      </c>
      <c r="T20" s="44">
        <f t="shared" si="10"/>
        <v>101.579</v>
      </c>
      <c r="U20" s="44">
        <v>74.149</v>
      </c>
      <c r="V20" s="45">
        <v>726.31</v>
      </c>
      <c r="W20" s="56">
        <f t="shared" si="11"/>
        <v>53855.16</v>
      </c>
      <c r="X20" s="44">
        <f t="shared" si="12"/>
        <v>74.149</v>
      </c>
      <c r="Y20" s="45">
        <v>726.31</v>
      </c>
      <c r="Z20" s="46">
        <f t="shared" si="13"/>
        <v>53855.16</v>
      </c>
      <c r="AA20" s="56">
        <f t="shared" si="14"/>
        <v>79358.08</v>
      </c>
      <c r="AB20" s="47">
        <f t="shared" si="15"/>
        <v>0</v>
      </c>
      <c r="AC20" s="57">
        <f t="shared" si="16"/>
        <v>7.683</v>
      </c>
      <c r="AD20" s="57">
        <f t="shared" si="17"/>
        <v>35.113</v>
      </c>
      <c r="AE20" s="56">
        <f t="shared" si="18"/>
        <v>25502.92</v>
      </c>
      <c r="AF20" s="74"/>
      <c r="AG20" s="65"/>
      <c r="AH20" s="66">
        <f t="shared" si="19"/>
        <v>3454.2</v>
      </c>
      <c r="AI20" s="78">
        <f t="shared" si="20"/>
        <v>74.149</v>
      </c>
      <c r="AJ20" s="85">
        <f t="shared" si="21"/>
        <v>74.149</v>
      </c>
      <c r="AK20" s="82">
        <f t="shared" si="2"/>
        <v>53855.16</v>
      </c>
      <c r="AL20" s="13"/>
      <c r="AM20" s="79">
        <f t="shared" si="3"/>
        <v>0</v>
      </c>
      <c r="AN20" s="13"/>
      <c r="AO20" s="55">
        <f t="shared" si="25"/>
        <v>0</v>
      </c>
      <c r="AP20" s="13">
        <f t="shared" si="4"/>
        <v>0</v>
      </c>
      <c r="AQ20" s="55">
        <f t="shared" si="5"/>
        <v>0</v>
      </c>
      <c r="AR20" s="85">
        <f t="shared" si="22"/>
        <v>35.113</v>
      </c>
      <c r="AS20" s="137">
        <f t="shared" si="23"/>
        <v>25502.92</v>
      </c>
      <c r="AT20" s="46">
        <f t="shared" si="24"/>
        <v>63.11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412.46</v>
      </c>
      <c r="E21" s="45">
        <v>13.81</v>
      </c>
      <c r="F21" s="98">
        <f t="shared" si="0"/>
        <v>5696.07</v>
      </c>
      <c r="G21" s="109">
        <v>154</v>
      </c>
      <c r="H21" s="47">
        <f t="shared" si="6"/>
        <v>2.68</v>
      </c>
      <c r="I21" s="132"/>
      <c r="J21" s="18"/>
      <c r="K21" s="18"/>
      <c r="L21" s="60"/>
      <c r="M21" s="144">
        <f t="shared" si="7"/>
        <v>0.019</v>
      </c>
      <c r="N21" s="119">
        <f t="shared" si="8"/>
        <v>14.159</v>
      </c>
      <c r="O21" s="87">
        <f t="shared" si="9"/>
        <v>154.563</v>
      </c>
      <c r="P21" s="102"/>
      <c r="Q21" s="52">
        <v>24.93</v>
      </c>
      <c r="R21" s="45">
        <v>726.31</v>
      </c>
      <c r="S21" s="56">
        <f t="shared" si="1"/>
        <v>18106.91</v>
      </c>
      <c r="T21" s="44">
        <f t="shared" si="10"/>
        <v>92.3</v>
      </c>
      <c r="U21" s="44">
        <v>67.37</v>
      </c>
      <c r="V21" s="45">
        <v>726.31</v>
      </c>
      <c r="W21" s="56">
        <f t="shared" si="11"/>
        <v>48931.5</v>
      </c>
      <c r="X21" s="44">
        <f t="shared" si="12"/>
        <v>67.37</v>
      </c>
      <c r="Y21" s="45">
        <v>726.31</v>
      </c>
      <c r="Z21" s="46">
        <f t="shared" si="13"/>
        <v>48931.5</v>
      </c>
      <c r="AA21" s="56">
        <f t="shared" si="14"/>
        <v>72734.13</v>
      </c>
      <c r="AB21" s="47">
        <f t="shared" si="15"/>
        <v>0</v>
      </c>
      <c r="AC21" s="57">
        <f t="shared" si="16"/>
        <v>7.842</v>
      </c>
      <c r="AD21" s="57">
        <f t="shared" si="17"/>
        <v>32.772</v>
      </c>
      <c r="AE21" s="56">
        <f t="shared" si="18"/>
        <v>23802.63</v>
      </c>
      <c r="AF21" s="74"/>
      <c r="AG21" s="65"/>
      <c r="AH21" s="66">
        <f t="shared" si="19"/>
        <v>3455.9</v>
      </c>
      <c r="AI21" s="78">
        <f t="shared" si="20"/>
        <v>67.37</v>
      </c>
      <c r="AJ21" s="85">
        <f t="shared" si="21"/>
        <v>67.37</v>
      </c>
      <c r="AK21" s="82">
        <f t="shared" si="2"/>
        <v>48931.5</v>
      </c>
      <c r="AL21" s="13"/>
      <c r="AM21" s="79">
        <f t="shared" si="3"/>
        <v>0</v>
      </c>
      <c r="AN21" s="13"/>
      <c r="AO21" s="55">
        <f t="shared" si="25"/>
        <v>0</v>
      </c>
      <c r="AP21" s="13">
        <f t="shared" si="4"/>
        <v>0</v>
      </c>
      <c r="AQ21" s="55">
        <f t="shared" si="5"/>
        <v>0</v>
      </c>
      <c r="AR21" s="85">
        <f t="shared" si="22"/>
        <v>32.772</v>
      </c>
      <c r="AS21" s="137">
        <f t="shared" si="23"/>
        <v>23802.63</v>
      </c>
      <c r="AT21" s="46">
        <f t="shared" si="24"/>
        <v>57.71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261.88</v>
      </c>
      <c r="E22" s="45">
        <v>13.81</v>
      </c>
      <c r="F22" s="98">
        <f t="shared" si="0"/>
        <v>3616.56</v>
      </c>
      <c r="G22" s="109">
        <v>140</v>
      </c>
      <c r="H22" s="47">
        <f t="shared" si="6"/>
        <v>1.87</v>
      </c>
      <c r="I22" s="132"/>
      <c r="J22" s="18"/>
      <c r="K22" s="18"/>
      <c r="L22" s="60"/>
      <c r="M22" s="144">
        <f t="shared" si="7"/>
        <v>0.022</v>
      </c>
      <c r="N22" s="119">
        <f t="shared" si="8"/>
        <v>15.985</v>
      </c>
      <c r="O22" s="87">
        <f t="shared" si="9"/>
        <v>105.06</v>
      </c>
      <c r="P22" s="102"/>
      <c r="Q22" s="52">
        <v>15.58</v>
      </c>
      <c r="R22" s="45">
        <v>726.31</v>
      </c>
      <c r="S22" s="56">
        <f t="shared" si="1"/>
        <v>11315.91</v>
      </c>
      <c r="T22" s="44">
        <f t="shared" si="10"/>
        <v>91.117</v>
      </c>
      <c r="U22" s="44">
        <v>75.537</v>
      </c>
      <c r="V22" s="45">
        <v>726.31</v>
      </c>
      <c r="W22" s="56">
        <f t="shared" si="11"/>
        <v>54863.28</v>
      </c>
      <c r="X22" s="44">
        <f t="shared" si="12"/>
        <v>73.061</v>
      </c>
      <c r="Y22" s="45">
        <v>726.31</v>
      </c>
      <c r="Z22" s="46">
        <f t="shared" si="13"/>
        <v>53064.93</v>
      </c>
      <c r="AA22" s="56">
        <f t="shared" si="14"/>
        <v>69795.49</v>
      </c>
      <c r="AB22" s="47">
        <f t="shared" si="15"/>
        <v>0</v>
      </c>
      <c r="AC22" s="57">
        <f t="shared" si="16"/>
        <v>4.979</v>
      </c>
      <c r="AD22" s="57">
        <f t="shared" si="17"/>
        <v>20.559</v>
      </c>
      <c r="AE22" s="56">
        <f t="shared" si="18"/>
        <v>14932.21</v>
      </c>
      <c r="AF22" s="74"/>
      <c r="AG22" s="65">
        <v>112.5</v>
      </c>
      <c r="AH22" s="66">
        <f t="shared" si="19"/>
        <v>3319.6</v>
      </c>
      <c r="AI22" s="78">
        <f t="shared" si="20"/>
        <v>75.537</v>
      </c>
      <c r="AJ22" s="85">
        <f t="shared" si="21"/>
        <v>78.097</v>
      </c>
      <c r="AK22" s="82">
        <f t="shared" si="2"/>
        <v>56722.63</v>
      </c>
      <c r="AL22" s="13">
        <v>0.298</v>
      </c>
      <c r="AM22" s="79">
        <f t="shared" si="3"/>
        <v>216.44</v>
      </c>
      <c r="AN22" s="13">
        <v>0.55</v>
      </c>
      <c r="AO22" s="55">
        <f t="shared" si="25"/>
        <v>7.43</v>
      </c>
      <c r="AP22" s="13">
        <f t="shared" si="4"/>
        <v>0.848</v>
      </c>
      <c r="AQ22" s="55">
        <f>AM22+AO22</f>
        <v>223.87</v>
      </c>
      <c r="AR22" s="85">
        <f t="shared" si="22"/>
        <v>20.251</v>
      </c>
      <c r="AS22" s="137">
        <f t="shared" si="23"/>
        <v>14708.34</v>
      </c>
      <c r="AT22" s="46">
        <f t="shared" si="24"/>
        <v>56.16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396.1</v>
      </c>
      <c r="E23" s="45">
        <v>13.81</v>
      </c>
      <c r="F23" s="114">
        <f t="shared" si="0"/>
        <v>5470.14</v>
      </c>
      <c r="G23" s="110">
        <v>126</v>
      </c>
      <c r="H23" s="47">
        <f t="shared" si="6"/>
        <v>3.14</v>
      </c>
      <c r="I23" s="132"/>
      <c r="J23" s="93"/>
      <c r="K23" s="93"/>
      <c r="L23" s="94"/>
      <c r="M23" s="144">
        <f t="shared" si="7"/>
        <v>0.021</v>
      </c>
      <c r="N23" s="119">
        <f t="shared" si="8"/>
        <v>14.924</v>
      </c>
      <c r="O23" s="87">
        <f t="shared" si="9"/>
        <v>177.052</v>
      </c>
      <c r="P23" s="102"/>
      <c r="Q23" s="52">
        <v>23.184</v>
      </c>
      <c r="R23" s="45">
        <v>726.31</v>
      </c>
      <c r="S23" s="56">
        <f t="shared" si="1"/>
        <v>16838.77</v>
      </c>
      <c r="T23" s="44">
        <f t="shared" si="10"/>
        <v>93.647</v>
      </c>
      <c r="U23" s="44">
        <v>70.463</v>
      </c>
      <c r="V23" s="45">
        <v>726.31</v>
      </c>
      <c r="W23" s="56">
        <f t="shared" si="11"/>
        <v>51177.98</v>
      </c>
      <c r="X23" s="44">
        <f t="shared" si="12"/>
        <v>70.463</v>
      </c>
      <c r="Y23" s="45">
        <v>726.31</v>
      </c>
      <c r="Z23" s="46">
        <f t="shared" si="13"/>
        <v>51177.98</v>
      </c>
      <c r="AA23" s="56">
        <f t="shared" si="14"/>
        <v>73486.59</v>
      </c>
      <c r="AB23" s="47">
        <f t="shared" si="15"/>
        <v>0</v>
      </c>
      <c r="AC23" s="57">
        <f t="shared" si="16"/>
        <v>7.531</v>
      </c>
      <c r="AD23" s="57">
        <f t="shared" si="17"/>
        <v>30.715</v>
      </c>
      <c r="AE23" s="56">
        <f t="shared" si="18"/>
        <v>22308.61</v>
      </c>
      <c r="AF23" s="74"/>
      <c r="AG23" s="65"/>
      <c r="AH23" s="66">
        <f t="shared" si="19"/>
        <v>3429.3</v>
      </c>
      <c r="AI23" s="78">
        <f t="shared" si="20"/>
        <v>70.463</v>
      </c>
      <c r="AJ23" s="85">
        <f t="shared" si="21"/>
        <v>70.463</v>
      </c>
      <c r="AK23" s="82">
        <f t="shared" si="2"/>
        <v>51177.98</v>
      </c>
      <c r="AL23" s="13"/>
      <c r="AM23" s="79">
        <f t="shared" si="3"/>
        <v>0</v>
      </c>
      <c r="AN23" s="13"/>
      <c r="AO23" s="55">
        <f aca="true" t="shared" si="26" ref="AO23:AO59">AN23*13.51</f>
        <v>0</v>
      </c>
      <c r="AP23" s="13">
        <f t="shared" si="4"/>
        <v>0</v>
      </c>
      <c r="AQ23" s="55">
        <f aca="true" t="shared" si="27" ref="AQ23:AQ59">AM23+AO23</f>
        <v>0</v>
      </c>
      <c r="AR23" s="85">
        <f t="shared" si="22"/>
        <v>30.715</v>
      </c>
      <c r="AS23" s="137">
        <f t="shared" si="23"/>
        <v>22308.61</v>
      </c>
      <c r="AT23" s="46">
        <f t="shared" si="24"/>
        <v>56.32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464.85</v>
      </c>
      <c r="E24" s="45">
        <v>13.81</v>
      </c>
      <c r="F24" s="114">
        <f t="shared" si="0"/>
        <v>6419.58</v>
      </c>
      <c r="G24" s="110">
        <v>135</v>
      </c>
      <c r="H24" s="47">
        <f t="shared" si="6"/>
        <v>3.44</v>
      </c>
      <c r="I24" s="132"/>
      <c r="J24" s="93"/>
      <c r="K24" s="93"/>
      <c r="L24" s="94"/>
      <c r="M24" s="144">
        <f t="shared" si="7"/>
        <v>0.021</v>
      </c>
      <c r="N24" s="119">
        <f t="shared" si="8"/>
        <v>15.01</v>
      </c>
      <c r="O24" s="87">
        <f t="shared" si="9"/>
        <v>197.228</v>
      </c>
      <c r="P24" s="102"/>
      <c r="Q24" s="52">
        <v>27.82</v>
      </c>
      <c r="R24" s="45">
        <v>726.31</v>
      </c>
      <c r="S24" s="56">
        <f t="shared" si="1"/>
        <v>20205.94</v>
      </c>
      <c r="T24" s="44">
        <f t="shared" si="10"/>
        <v>99.37</v>
      </c>
      <c r="U24" s="44">
        <v>71.55</v>
      </c>
      <c r="V24" s="45">
        <v>726.31</v>
      </c>
      <c r="W24" s="56">
        <f t="shared" si="11"/>
        <v>51967.48</v>
      </c>
      <c r="X24" s="44">
        <f t="shared" si="12"/>
        <v>71.55</v>
      </c>
      <c r="Y24" s="45">
        <v>726.31</v>
      </c>
      <c r="Z24" s="46">
        <f t="shared" si="13"/>
        <v>51967.48</v>
      </c>
      <c r="AA24" s="56">
        <f t="shared" si="14"/>
        <v>78593.28</v>
      </c>
      <c r="AB24" s="47">
        <f t="shared" si="15"/>
        <v>0</v>
      </c>
      <c r="AC24" s="57">
        <f t="shared" si="16"/>
        <v>8.839</v>
      </c>
      <c r="AD24" s="57">
        <f t="shared" si="17"/>
        <v>36.659</v>
      </c>
      <c r="AE24" s="56">
        <f t="shared" si="18"/>
        <v>26625.8</v>
      </c>
      <c r="AF24" s="74"/>
      <c r="AG24" s="65"/>
      <c r="AH24" s="66">
        <f t="shared" si="19"/>
        <v>3462.1</v>
      </c>
      <c r="AI24" s="78">
        <f t="shared" si="20"/>
        <v>71.55</v>
      </c>
      <c r="AJ24" s="85">
        <f t="shared" si="21"/>
        <v>71.55</v>
      </c>
      <c r="AK24" s="82">
        <f t="shared" si="2"/>
        <v>51967.48</v>
      </c>
      <c r="AL24" s="13"/>
      <c r="AM24" s="79">
        <f t="shared" si="3"/>
        <v>0</v>
      </c>
      <c r="AN24" s="13"/>
      <c r="AO24" s="55">
        <f t="shared" si="26"/>
        <v>0</v>
      </c>
      <c r="AP24" s="13">
        <f t="shared" si="4"/>
        <v>0</v>
      </c>
      <c r="AQ24" s="55">
        <f t="shared" si="27"/>
        <v>0</v>
      </c>
      <c r="AR24" s="85">
        <f t="shared" si="22"/>
        <v>36.659</v>
      </c>
      <c r="AS24" s="137">
        <f t="shared" si="23"/>
        <v>26625.8</v>
      </c>
      <c r="AT24" s="46">
        <f t="shared" si="24"/>
        <v>57.28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402.51</v>
      </c>
      <c r="E25" s="45">
        <v>13.81</v>
      </c>
      <c r="F25" s="114">
        <f t="shared" si="0"/>
        <v>5558.66</v>
      </c>
      <c r="G25" s="110">
        <v>141</v>
      </c>
      <c r="H25" s="47">
        <f t="shared" si="6"/>
        <v>2.85</v>
      </c>
      <c r="I25" s="132"/>
      <c r="J25" s="93"/>
      <c r="K25" s="93"/>
      <c r="L25" s="94"/>
      <c r="M25" s="144">
        <f t="shared" si="7"/>
        <v>0.021</v>
      </c>
      <c r="N25" s="119">
        <f t="shared" si="8"/>
        <v>15.446</v>
      </c>
      <c r="O25" s="87">
        <f t="shared" si="9"/>
        <v>162.848</v>
      </c>
      <c r="P25" s="102"/>
      <c r="Q25" s="52">
        <v>23.961</v>
      </c>
      <c r="R25" s="45">
        <v>726.31</v>
      </c>
      <c r="S25" s="56">
        <f t="shared" si="1"/>
        <v>17403.11</v>
      </c>
      <c r="T25" s="44">
        <f t="shared" si="10"/>
        <v>99.63</v>
      </c>
      <c r="U25" s="44">
        <v>75.669</v>
      </c>
      <c r="V25" s="45">
        <v>726.31</v>
      </c>
      <c r="W25" s="56">
        <f t="shared" si="11"/>
        <v>54959.15</v>
      </c>
      <c r="X25" s="44">
        <f t="shared" si="12"/>
        <v>75.669</v>
      </c>
      <c r="Y25" s="45">
        <v>726.31</v>
      </c>
      <c r="Z25" s="46">
        <f t="shared" si="13"/>
        <v>54959.15</v>
      </c>
      <c r="AA25" s="56">
        <f t="shared" si="14"/>
        <v>77920.71</v>
      </c>
      <c r="AB25" s="47">
        <f t="shared" si="15"/>
        <v>0</v>
      </c>
      <c r="AC25" s="57">
        <f t="shared" si="16"/>
        <v>7.653</v>
      </c>
      <c r="AD25" s="57">
        <f t="shared" si="17"/>
        <v>31.614</v>
      </c>
      <c r="AE25" s="56">
        <f t="shared" si="18"/>
        <v>22961.56</v>
      </c>
      <c r="AF25" s="74"/>
      <c r="AG25" s="65"/>
      <c r="AH25" s="66">
        <f t="shared" si="19"/>
        <v>3558.1</v>
      </c>
      <c r="AI25" s="78">
        <f t="shared" si="20"/>
        <v>75.669</v>
      </c>
      <c r="AJ25" s="85">
        <f t="shared" si="21"/>
        <v>75.669</v>
      </c>
      <c r="AK25" s="82">
        <f t="shared" si="2"/>
        <v>54959.15</v>
      </c>
      <c r="AL25" s="13"/>
      <c r="AM25" s="79">
        <f t="shared" si="3"/>
        <v>0</v>
      </c>
      <c r="AN25" s="13"/>
      <c r="AO25" s="55">
        <f t="shared" si="26"/>
        <v>0</v>
      </c>
      <c r="AP25" s="13">
        <f t="shared" si="4"/>
        <v>0</v>
      </c>
      <c r="AQ25" s="55">
        <f t="shared" si="27"/>
        <v>0</v>
      </c>
      <c r="AR25" s="85">
        <f t="shared" si="22"/>
        <v>31.614</v>
      </c>
      <c r="AS25" s="137">
        <f t="shared" si="23"/>
        <v>22961.56</v>
      </c>
      <c r="AT25" s="46">
        <f t="shared" si="24"/>
        <v>57.05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593.04</v>
      </c>
      <c r="E26" s="45">
        <v>13.81</v>
      </c>
      <c r="F26" s="98">
        <f t="shared" si="0"/>
        <v>8189.88</v>
      </c>
      <c r="G26" s="109">
        <v>138</v>
      </c>
      <c r="H26" s="47">
        <f t="shared" si="6"/>
        <v>4.3</v>
      </c>
      <c r="I26" s="132"/>
      <c r="J26" s="18"/>
      <c r="K26" s="18"/>
      <c r="L26" s="60"/>
      <c r="M26" s="144">
        <f t="shared" si="7"/>
        <v>0.02</v>
      </c>
      <c r="N26" s="119">
        <f t="shared" si="8"/>
        <v>14.315</v>
      </c>
      <c r="O26" s="87">
        <f t="shared" si="9"/>
        <v>248.866</v>
      </c>
      <c r="P26" s="102"/>
      <c r="Q26" s="52">
        <v>36.009</v>
      </c>
      <c r="R26" s="45">
        <v>726.31</v>
      </c>
      <c r="S26" s="56">
        <f t="shared" si="1"/>
        <v>26153.7</v>
      </c>
      <c r="T26" s="44">
        <f t="shared" si="10"/>
        <v>106.278</v>
      </c>
      <c r="U26" s="44">
        <v>70.269</v>
      </c>
      <c r="V26" s="45">
        <v>726.31</v>
      </c>
      <c r="W26" s="56">
        <f t="shared" si="11"/>
        <v>51037.08</v>
      </c>
      <c r="X26" s="44">
        <f t="shared" si="12"/>
        <v>70.269</v>
      </c>
      <c r="Y26" s="45">
        <v>726.31</v>
      </c>
      <c r="Z26" s="46">
        <f t="shared" si="13"/>
        <v>51037.08</v>
      </c>
      <c r="AA26" s="56">
        <f t="shared" si="14"/>
        <v>85380.65</v>
      </c>
      <c r="AB26" s="47">
        <f t="shared" si="15"/>
        <v>0</v>
      </c>
      <c r="AC26" s="57">
        <f t="shared" si="16"/>
        <v>11.276</v>
      </c>
      <c r="AD26" s="57">
        <f t="shared" si="17"/>
        <v>47.285</v>
      </c>
      <c r="AE26" s="56">
        <f t="shared" si="18"/>
        <v>34343.57</v>
      </c>
      <c r="AF26" s="74"/>
      <c r="AG26" s="65"/>
      <c r="AH26" s="66">
        <f t="shared" si="19"/>
        <v>3565.2</v>
      </c>
      <c r="AI26" s="78">
        <f t="shared" si="20"/>
        <v>70.269</v>
      </c>
      <c r="AJ26" s="85">
        <f t="shared" si="21"/>
        <v>70.269</v>
      </c>
      <c r="AK26" s="82">
        <f t="shared" si="2"/>
        <v>51037.08</v>
      </c>
      <c r="AL26" s="13"/>
      <c r="AM26" s="79">
        <f t="shared" si="3"/>
        <v>0</v>
      </c>
      <c r="AN26" s="13"/>
      <c r="AO26" s="55">
        <f t="shared" si="26"/>
        <v>0</v>
      </c>
      <c r="AP26" s="13">
        <f t="shared" si="4"/>
        <v>0</v>
      </c>
      <c r="AQ26" s="55">
        <f t="shared" si="27"/>
        <v>0</v>
      </c>
      <c r="AR26" s="85">
        <f t="shared" si="22"/>
        <v>47.285</v>
      </c>
      <c r="AS26" s="137">
        <f t="shared" si="23"/>
        <v>34343.57</v>
      </c>
      <c r="AT26" s="46">
        <f t="shared" si="24"/>
        <v>57.91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476.32</v>
      </c>
      <c r="E27" s="45">
        <v>13.81</v>
      </c>
      <c r="F27" s="98">
        <f t="shared" si="0"/>
        <v>6577.98</v>
      </c>
      <c r="G27" s="109">
        <v>147</v>
      </c>
      <c r="H27" s="47">
        <f t="shared" si="6"/>
        <v>3.24</v>
      </c>
      <c r="I27" s="132"/>
      <c r="J27" s="18"/>
      <c r="K27" s="18"/>
      <c r="L27" s="60"/>
      <c r="M27" s="144">
        <f t="shared" si="7"/>
        <v>0.02</v>
      </c>
      <c r="N27" s="119">
        <f t="shared" si="8"/>
        <v>14.43</v>
      </c>
      <c r="O27" s="87">
        <f t="shared" si="9"/>
        <v>205.141</v>
      </c>
      <c r="P27" s="102"/>
      <c r="Q27" s="52">
        <v>32.462</v>
      </c>
      <c r="R27" s="45">
        <v>726.31</v>
      </c>
      <c r="S27" s="56">
        <f t="shared" si="1"/>
        <v>23577.48</v>
      </c>
      <c r="T27" s="44">
        <f t="shared" si="10"/>
        <v>102.533</v>
      </c>
      <c r="U27" s="44">
        <v>70.071</v>
      </c>
      <c r="V27" s="45">
        <v>726.31</v>
      </c>
      <c r="W27" s="56">
        <f t="shared" si="11"/>
        <v>50893.27</v>
      </c>
      <c r="X27" s="44">
        <f t="shared" si="12"/>
        <v>70.071</v>
      </c>
      <c r="Y27" s="45">
        <v>726.31</v>
      </c>
      <c r="Z27" s="46">
        <f t="shared" si="13"/>
        <v>50893.27</v>
      </c>
      <c r="AA27" s="56">
        <f t="shared" si="14"/>
        <v>81048.93</v>
      </c>
      <c r="AB27" s="47">
        <f t="shared" si="15"/>
        <v>0</v>
      </c>
      <c r="AC27" s="57">
        <f t="shared" si="16"/>
        <v>9.057</v>
      </c>
      <c r="AD27" s="57">
        <f t="shared" si="17"/>
        <v>41.519</v>
      </c>
      <c r="AE27" s="56">
        <f t="shared" si="18"/>
        <v>30155.66</v>
      </c>
      <c r="AF27" s="74"/>
      <c r="AG27" s="65"/>
      <c r="AH27" s="66">
        <f t="shared" si="19"/>
        <v>3527</v>
      </c>
      <c r="AI27" s="78">
        <f t="shared" si="20"/>
        <v>70.071</v>
      </c>
      <c r="AJ27" s="85">
        <f t="shared" si="21"/>
        <v>70.071</v>
      </c>
      <c r="AK27" s="82">
        <f t="shared" si="2"/>
        <v>50893.27</v>
      </c>
      <c r="AL27" s="13"/>
      <c r="AM27" s="79">
        <f t="shared" si="3"/>
        <v>0</v>
      </c>
      <c r="AN27" s="13"/>
      <c r="AO27" s="55">
        <f t="shared" si="26"/>
        <v>0</v>
      </c>
      <c r="AP27" s="13">
        <f t="shared" si="4"/>
        <v>0</v>
      </c>
      <c r="AQ27" s="55">
        <f t="shared" si="27"/>
        <v>0</v>
      </c>
      <c r="AR27" s="85">
        <f t="shared" si="22"/>
        <v>41.519</v>
      </c>
      <c r="AS27" s="137">
        <f t="shared" si="23"/>
        <v>30155.66</v>
      </c>
      <c r="AT27" s="46">
        <f t="shared" si="24"/>
        <v>63.31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396.93</v>
      </c>
      <c r="E28" s="45">
        <v>13.81</v>
      </c>
      <c r="F28" s="98">
        <f t="shared" si="0"/>
        <v>5481.6</v>
      </c>
      <c r="G28" s="109">
        <v>145</v>
      </c>
      <c r="H28" s="47">
        <f t="shared" si="6"/>
        <v>2.74</v>
      </c>
      <c r="I28" s="132"/>
      <c r="J28" s="18"/>
      <c r="K28" s="18"/>
      <c r="L28" s="60"/>
      <c r="M28" s="144">
        <f t="shared" si="7"/>
        <v>0.017</v>
      </c>
      <c r="N28" s="119">
        <f t="shared" si="8"/>
        <v>12.093</v>
      </c>
      <c r="O28" s="87">
        <f t="shared" si="9"/>
        <v>158.962</v>
      </c>
      <c r="P28" s="102"/>
      <c r="Q28" s="52">
        <v>24.188</v>
      </c>
      <c r="R28" s="45">
        <v>726.31</v>
      </c>
      <c r="S28" s="56">
        <f t="shared" si="1"/>
        <v>17567.99</v>
      </c>
      <c r="T28" s="44">
        <f t="shared" si="10"/>
        <v>81.728</v>
      </c>
      <c r="U28" s="44">
        <v>57.54</v>
      </c>
      <c r="V28" s="45">
        <v>726.31</v>
      </c>
      <c r="W28" s="56">
        <f t="shared" si="11"/>
        <v>41791.88</v>
      </c>
      <c r="X28" s="44">
        <f t="shared" si="12"/>
        <v>57.54</v>
      </c>
      <c r="Y28" s="45">
        <v>726.31</v>
      </c>
      <c r="Z28" s="46">
        <f t="shared" si="13"/>
        <v>41791.88</v>
      </c>
      <c r="AA28" s="56">
        <f t="shared" si="14"/>
        <v>64841.33</v>
      </c>
      <c r="AB28" s="47">
        <f t="shared" si="15"/>
        <v>0</v>
      </c>
      <c r="AC28" s="57">
        <f t="shared" si="16"/>
        <v>7.547</v>
      </c>
      <c r="AD28" s="57">
        <f t="shared" si="17"/>
        <v>31.735</v>
      </c>
      <c r="AE28" s="56">
        <f t="shared" si="18"/>
        <v>23049.45</v>
      </c>
      <c r="AF28" s="74"/>
      <c r="AG28" s="65"/>
      <c r="AH28" s="66">
        <f t="shared" si="19"/>
        <v>3455.9</v>
      </c>
      <c r="AI28" s="78">
        <f t="shared" si="20"/>
        <v>57.54</v>
      </c>
      <c r="AJ28" s="85">
        <f t="shared" si="21"/>
        <v>57.54</v>
      </c>
      <c r="AK28" s="82">
        <f t="shared" si="2"/>
        <v>41791.88</v>
      </c>
      <c r="AL28" s="13"/>
      <c r="AM28" s="79">
        <f t="shared" si="3"/>
        <v>0</v>
      </c>
      <c r="AN28" s="13"/>
      <c r="AO28" s="55">
        <f t="shared" si="26"/>
        <v>0</v>
      </c>
      <c r="AP28" s="13">
        <f t="shared" si="4"/>
        <v>0</v>
      </c>
      <c r="AQ28" s="55">
        <f t="shared" si="27"/>
        <v>0</v>
      </c>
      <c r="AR28" s="85">
        <f t="shared" si="22"/>
        <v>31.735</v>
      </c>
      <c r="AS28" s="137">
        <f t="shared" si="23"/>
        <v>23049.45</v>
      </c>
      <c r="AT28" s="46">
        <f t="shared" si="24"/>
        <v>58.07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392.76</v>
      </c>
      <c r="E29" s="45">
        <v>13.81</v>
      </c>
      <c r="F29" s="98">
        <f t="shared" si="0"/>
        <v>5424.02</v>
      </c>
      <c r="G29" s="109">
        <v>126</v>
      </c>
      <c r="H29" s="47">
        <f t="shared" si="6"/>
        <v>3.12</v>
      </c>
      <c r="I29" s="132"/>
      <c r="J29" s="18"/>
      <c r="K29" s="18"/>
      <c r="L29" s="60"/>
      <c r="M29" s="144">
        <f t="shared" si="7"/>
        <v>0.018</v>
      </c>
      <c r="N29" s="119">
        <f t="shared" si="8"/>
        <v>13.076</v>
      </c>
      <c r="O29" s="87">
        <f t="shared" si="9"/>
        <v>179.479</v>
      </c>
      <c r="P29" s="102"/>
      <c r="Q29" s="52">
        <v>23.668</v>
      </c>
      <c r="R29" s="45">
        <v>726.31</v>
      </c>
      <c r="S29" s="56">
        <f t="shared" si="1"/>
        <v>17190.31</v>
      </c>
      <c r="T29" s="44">
        <f t="shared" si="10"/>
        <v>86.78</v>
      </c>
      <c r="U29" s="44">
        <v>63.112</v>
      </c>
      <c r="V29" s="45">
        <v>726.31</v>
      </c>
      <c r="W29" s="56">
        <f t="shared" si="11"/>
        <v>45838.88</v>
      </c>
      <c r="X29" s="44">
        <f t="shared" si="12"/>
        <v>63.112</v>
      </c>
      <c r="Y29" s="45">
        <v>726.31</v>
      </c>
      <c r="Z29" s="46">
        <f t="shared" si="13"/>
        <v>45838.88</v>
      </c>
      <c r="AA29" s="56">
        <f t="shared" si="14"/>
        <v>68453.27</v>
      </c>
      <c r="AB29" s="47">
        <f t="shared" si="15"/>
        <v>0</v>
      </c>
      <c r="AC29" s="57">
        <f t="shared" si="16"/>
        <v>7.468</v>
      </c>
      <c r="AD29" s="57">
        <f t="shared" si="17"/>
        <v>31.136</v>
      </c>
      <c r="AE29" s="56">
        <f t="shared" si="18"/>
        <v>22614.39</v>
      </c>
      <c r="AF29" s="74"/>
      <c r="AG29" s="65"/>
      <c r="AH29" s="66">
        <f t="shared" si="19"/>
        <v>3505.6</v>
      </c>
      <c r="AI29" s="78">
        <f t="shared" si="20"/>
        <v>63.112</v>
      </c>
      <c r="AJ29" s="85">
        <f t="shared" si="21"/>
        <v>63.112</v>
      </c>
      <c r="AK29" s="82">
        <f t="shared" si="2"/>
        <v>45838.88</v>
      </c>
      <c r="AL29" s="13"/>
      <c r="AM29" s="79">
        <f t="shared" si="3"/>
        <v>0</v>
      </c>
      <c r="AN29" s="13"/>
      <c r="AO29" s="55">
        <f t="shared" si="26"/>
        <v>0</v>
      </c>
      <c r="AP29" s="13">
        <f t="shared" si="4"/>
        <v>0</v>
      </c>
      <c r="AQ29" s="55">
        <f t="shared" si="27"/>
        <v>0</v>
      </c>
      <c r="AR29" s="85">
        <f t="shared" si="22"/>
        <v>31.136</v>
      </c>
      <c r="AS29" s="137">
        <f t="shared" si="23"/>
        <v>22614.39</v>
      </c>
      <c r="AT29" s="46">
        <f t="shared" si="24"/>
        <v>57.58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327.5</v>
      </c>
      <c r="E30" s="45">
        <v>13.81</v>
      </c>
      <c r="F30" s="98">
        <f t="shared" si="0"/>
        <v>4522.78</v>
      </c>
      <c r="G30" s="109">
        <v>132</v>
      </c>
      <c r="H30" s="47">
        <f t="shared" si="6"/>
        <v>2.48</v>
      </c>
      <c r="I30" s="132"/>
      <c r="J30" s="18"/>
      <c r="K30" s="18"/>
      <c r="L30" s="60"/>
      <c r="M30" s="144">
        <f t="shared" si="7"/>
        <v>0.026</v>
      </c>
      <c r="N30" s="119">
        <f t="shared" si="8"/>
        <v>18.713</v>
      </c>
      <c r="O30" s="87">
        <f t="shared" si="9"/>
        <v>138.568</v>
      </c>
      <c r="P30" s="102"/>
      <c r="Q30" s="52">
        <v>19.905</v>
      </c>
      <c r="R30" s="45">
        <v>726.31</v>
      </c>
      <c r="S30" s="56">
        <f t="shared" si="1"/>
        <v>14457.2</v>
      </c>
      <c r="T30" s="44">
        <f t="shared" si="10"/>
        <v>112.478</v>
      </c>
      <c r="U30" s="44">
        <v>92.573</v>
      </c>
      <c r="V30" s="45">
        <v>726.31</v>
      </c>
      <c r="W30" s="56">
        <f t="shared" si="11"/>
        <v>67236.7</v>
      </c>
      <c r="X30" s="44">
        <f t="shared" si="12"/>
        <v>89.788</v>
      </c>
      <c r="Y30" s="45">
        <v>726.31</v>
      </c>
      <c r="Z30" s="46">
        <f t="shared" si="13"/>
        <v>65213.92</v>
      </c>
      <c r="AA30" s="56">
        <f t="shared" si="14"/>
        <v>86216.63</v>
      </c>
      <c r="AB30" s="47">
        <f t="shared" si="15"/>
        <v>0</v>
      </c>
      <c r="AC30" s="57">
        <f t="shared" si="16"/>
        <v>6.227</v>
      </c>
      <c r="AD30" s="57">
        <f t="shared" si="17"/>
        <v>26.132</v>
      </c>
      <c r="AE30" s="56">
        <f t="shared" si="18"/>
        <v>18979.93</v>
      </c>
      <c r="AF30" s="74"/>
      <c r="AG30" s="65">
        <v>108.1</v>
      </c>
      <c r="AH30" s="66">
        <f t="shared" si="19"/>
        <v>3484.9</v>
      </c>
      <c r="AI30" s="78">
        <f t="shared" si="20"/>
        <v>92.573</v>
      </c>
      <c r="AJ30" s="85">
        <f t="shared" si="21"/>
        <v>95.445</v>
      </c>
      <c r="AK30" s="82">
        <f t="shared" si="2"/>
        <v>69322.66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4"/>
        <v>2.46</v>
      </c>
      <c r="AQ30" s="55">
        <f t="shared" si="27"/>
        <v>689.02</v>
      </c>
      <c r="AR30" s="85">
        <f t="shared" si="22"/>
        <v>25.183</v>
      </c>
      <c r="AS30" s="137">
        <f t="shared" si="23"/>
        <v>18290.91</v>
      </c>
      <c r="AT30" s="46">
        <f t="shared" si="24"/>
        <v>55.85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904.61</v>
      </c>
      <c r="E31" s="45">
        <v>13.81</v>
      </c>
      <c r="F31" s="98">
        <f t="shared" si="0"/>
        <v>12492.66</v>
      </c>
      <c r="G31" s="109">
        <v>274</v>
      </c>
      <c r="H31" s="47">
        <f t="shared" si="6"/>
        <v>3.3</v>
      </c>
      <c r="I31" s="132"/>
      <c r="J31" s="18"/>
      <c r="K31" s="18"/>
      <c r="L31" s="60"/>
      <c r="M31" s="144">
        <f t="shared" si="7"/>
        <v>0.022</v>
      </c>
      <c r="N31" s="119">
        <f t="shared" si="8"/>
        <v>16.083</v>
      </c>
      <c r="O31" s="87">
        <f t="shared" si="9"/>
        <v>187.78</v>
      </c>
      <c r="P31" s="102"/>
      <c r="Q31" s="52">
        <v>53.64</v>
      </c>
      <c r="R31" s="45">
        <v>726.31</v>
      </c>
      <c r="S31" s="56">
        <f t="shared" si="1"/>
        <v>38959.27</v>
      </c>
      <c r="T31" s="44">
        <f t="shared" si="10"/>
        <v>191.347</v>
      </c>
      <c r="U31" s="44">
        <v>137.707</v>
      </c>
      <c r="V31" s="45">
        <v>726.31</v>
      </c>
      <c r="W31" s="56">
        <f t="shared" si="11"/>
        <v>100017.97</v>
      </c>
      <c r="X31" s="44">
        <f t="shared" si="12"/>
        <v>137.707</v>
      </c>
      <c r="Y31" s="45">
        <v>726.31</v>
      </c>
      <c r="Z31" s="46">
        <f t="shared" si="13"/>
        <v>100017.97</v>
      </c>
      <c r="AA31" s="56">
        <f t="shared" si="14"/>
        <v>151469.77</v>
      </c>
      <c r="AB31" s="47">
        <f t="shared" si="15"/>
        <v>0</v>
      </c>
      <c r="AC31" s="57">
        <f t="shared" si="16"/>
        <v>17.2</v>
      </c>
      <c r="AD31" s="57">
        <f t="shared" si="17"/>
        <v>70.84</v>
      </c>
      <c r="AE31" s="56">
        <f t="shared" si="18"/>
        <v>51451.8</v>
      </c>
      <c r="AF31" s="74"/>
      <c r="AG31" s="65"/>
      <c r="AH31" s="66">
        <f t="shared" si="19"/>
        <v>6218.8</v>
      </c>
      <c r="AI31" s="78">
        <f t="shared" si="20"/>
        <v>137.707</v>
      </c>
      <c r="AJ31" s="85">
        <f t="shared" si="21"/>
        <v>137.707</v>
      </c>
      <c r="AK31" s="82">
        <f t="shared" si="2"/>
        <v>100017.97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4"/>
        <v>0</v>
      </c>
      <c r="AQ31" s="55">
        <f t="shared" si="27"/>
        <v>0</v>
      </c>
      <c r="AR31" s="85">
        <f t="shared" si="22"/>
        <v>70.84</v>
      </c>
      <c r="AS31" s="137">
        <f t="shared" si="23"/>
        <v>51451.8</v>
      </c>
      <c r="AT31" s="46">
        <f t="shared" si="24"/>
        <v>56.88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1336</v>
      </c>
      <c r="E32" s="45">
        <v>13.81</v>
      </c>
      <c r="F32" s="98">
        <f t="shared" si="0"/>
        <v>18450.16</v>
      </c>
      <c r="G32" s="109">
        <v>254</v>
      </c>
      <c r="H32" s="47">
        <f t="shared" si="6"/>
        <v>5.26</v>
      </c>
      <c r="I32" s="132"/>
      <c r="J32" s="18"/>
      <c r="K32" s="18"/>
      <c r="L32" s="60"/>
      <c r="M32" s="144">
        <f t="shared" si="7"/>
        <v>0.024</v>
      </c>
      <c r="N32" s="119">
        <f t="shared" si="8"/>
        <v>17.34</v>
      </c>
      <c r="O32" s="87">
        <f t="shared" si="9"/>
        <v>299.977</v>
      </c>
      <c r="P32" s="102"/>
      <c r="Q32" s="52">
        <v>79.503</v>
      </c>
      <c r="R32" s="45">
        <v>726.31</v>
      </c>
      <c r="S32" s="56">
        <f t="shared" si="1"/>
        <v>57743.82</v>
      </c>
      <c r="T32" s="44">
        <f t="shared" si="10"/>
        <v>225.93</v>
      </c>
      <c r="U32" s="44">
        <v>146.427</v>
      </c>
      <c r="V32" s="45">
        <v>726.31</v>
      </c>
      <c r="W32" s="56">
        <f t="shared" si="11"/>
        <v>106351.39</v>
      </c>
      <c r="X32" s="44">
        <f t="shared" si="12"/>
        <v>144.687</v>
      </c>
      <c r="Y32" s="45">
        <v>726.31</v>
      </c>
      <c r="Z32" s="46">
        <f t="shared" si="13"/>
        <v>105087.61</v>
      </c>
      <c r="AA32" s="56">
        <f t="shared" si="14"/>
        <v>182545.67</v>
      </c>
      <c r="AB32" s="47">
        <f t="shared" si="15"/>
        <v>0</v>
      </c>
      <c r="AC32" s="57">
        <f t="shared" si="16"/>
        <v>25.403</v>
      </c>
      <c r="AD32" s="57">
        <f t="shared" si="17"/>
        <v>104.906</v>
      </c>
      <c r="AE32" s="56">
        <f t="shared" si="18"/>
        <v>76194.28</v>
      </c>
      <c r="AF32" s="74"/>
      <c r="AG32" s="65">
        <v>72.9</v>
      </c>
      <c r="AH32" s="66">
        <f t="shared" si="19"/>
        <v>6060.5</v>
      </c>
      <c r="AI32" s="78">
        <f t="shared" si="20"/>
        <v>146.427</v>
      </c>
      <c r="AJ32" s="85">
        <f t="shared" si="21"/>
        <v>148.188</v>
      </c>
      <c r="AK32" s="82">
        <f t="shared" si="2"/>
        <v>107630.43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4"/>
        <v>0</v>
      </c>
      <c r="AQ32" s="55">
        <f t="shared" si="27"/>
        <v>0</v>
      </c>
      <c r="AR32" s="85">
        <f t="shared" si="22"/>
        <v>104.906</v>
      </c>
      <c r="AS32" s="137">
        <f t="shared" si="23"/>
        <v>76194.28</v>
      </c>
      <c r="AT32" s="46">
        <f t="shared" si="24"/>
        <v>57.03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410.78</v>
      </c>
      <c r="E33" s="45">
        <v>13.81</v>
      </c>
      <c r="F33" s="98">
        <f t="shared" si="0"/>
        <v>5672.87</v>
      </c>
      <c r="G33" s="109">
        <v>142</v>
      </c>
      <c r="H33" s="47">
        <f t="shared" si="6"/>
        <v>2.89</v>
      </c>
      <c r="I33" s="132"/>
      <c r="J33" s="18"/>
      <c r="K33" s="18"/>
      <c r="L33" s="60"/>
      <c r="M33" s="144">
        <f t="shared" si="7"/>
        <v>0.024</v>
      </c>
      <c r="N33" s="119">
        <f t="shared" si="8"/>
        <v>17.321</v>
      </c>
      <c r="O33" s="87">
        <f t="shared" si="9"/>
        <v>167.854</v>
      </c>
      <c r="P33" s="102"/>
      <c r="Q33" s="52">
        <v>25.006</v>
      </c>
      <c r="R33" s="45">
        <v>726.31</v>
      </c>
      <c r="S33" s="56">
        <f t="shared" si="1"/>
        <v>18162.11</v>
      </c>
      <c r="T33" s="44">
        <f t="shared" si="10"/>
        <v>107.746</v>
      </c>
      <c r="U33" s="44">
        <v>82.74</v>
      </c>
      <c r="V33" s="45">
        <v>726.31</v>
      </c>
      <c r="W33" s="56">
        <f t="shared" si="11"/>
        <v>60094.89</v>
      </c>
      <c r="X33" s="44">
        <f t="shared" si="12"/>
        <v>80.417</v>
      </c>
      <c r="Y33" s="45">
        <v>726.31</v>
      </c>
      <c r="Z33" s="46">
        <f t="shared" si="13"/>
        <v>58407.67</v>
      </c>
      <c r="AA33" s="56">
        <f t="shared" si="14"/>
        <v>83930.21</v>
      </c>
      <c r="AB33" s="47">
        <f t="shared" si="15"/>
        <v>0</v>
      </c>
      <c r="AC33" s="57">
        <f t="shared" si="16"/>
        <v>7.811</v>
      </c>
      <c r="AD33" s="57">
        <f t="shared" si="17"/>
        <v>32.817</v>
      </c>
      <c r="AE33" s="56">
        <f t="shared" si="18"/>
        <v>23835.32</v>
      </c>
      <c r="AF33" s="74"/>
      <c r="AG33" s="65">
        <v>97.4</v>
      </c>
      <c r="AH33" s="66">
        <f t="shared" si="19"/>
        <v>3372</v>
      </c>
      <c r="AI33" s="78">
        <f t="shared" si="20"/>
        <v>82.74</v>
      </c>
      <c r="AJ33" s="85">
        <f t="shared" si="21"/>
        <v>85.13</v>
      </c>
      <c r="AK33" s="82">
        <f t="shared" si="2"/>
        <v>61830.77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4"/>
        <v>0</v>
      </c>
      <c r="AQ33" s="55">
        <f t="shared" si="27"/>
        <v>0</v>
      </c>
      <c r="AR33" s="85">
        <f t="shared" si="22"/>
        <v>32.817</v>
      </c>
      <c r="AS33" s="137">
        <f t="shared" si="23"/>
        <v>23835.32</v>
      </c>
      <c r="AT33" s="46">
        <f t="shared" si="24"/>
        <v>58.02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443.28</v>
      </c>
      <c r="E34" s="45">
        <v>13.81</v>
      </c>
      <c r="F34" s="98">
        <f t="shared" si="0"/>
        <v>6121.7</v>
      </c>
      <c r="G34" s="109">
        <v>131</v>
      </c>
      <c r="H34" s="47">
        <f t="shared" si="6"/>
        <v>3.38</v>
      </c>
      <c r="I34" s="132"/>
      <c r="J34" s="18"/>
      <c r="K34" s="18"/>
      <c r="L34" s="60"/>
      <c r="M34" s="144">
        <f t="shared" si="7"/>
        <v>0.019</v>
      </c>
      <c r="N34" s="119">
        <f t="shared" si="8"/>
        <v>13.69</v>
      </c>
      <c r="O34" s="87">
        <f t="shared" si="9"/>
        <v>194.878</v>
      </c>
      <c r="P34" s="102"/>
      <c r="Q34" s="52">
        <v>26.721</v>
      </c>
      <c r="R34" s="45">
        <v>726.31</v>
      </c>
      <c r="S34" s="56">
        <f t="shared" si="1"/>
        <v>19407.73</v>
      </c>
      <c r="T34" s="44">
        <f t="shared" si="10"/>
        <v>95.269</v>
      </c>
      <c r="U34" s="44">
        <v>68.548</v>
      </c>
      <c r="V34" s="45">
        <v>726.31</v>
      </c>
      <c r="W34" s="56">
        <f t="shared" si="11"/>
        <v>49787.1</v>
      </c>
      <c r="X34" s="44">
        <f t="shared" si="12"/>
        <v>65.035</v>
      </c>
      <c r="Y34" s="45">
        <v>726.31</v>
      </c>
      <c r="Z34" s="46">
        <f t="shared" si="13"/>
        <v>47235.57</v>
      </c>
      <c r="AA34" s="56">
        <f t="shared" si="14"/>
        <v>75316.17</v>
      </c>
      <c r="AB34" s="47">
        <f t="shared" si="15"/>
        <v>0</v>
      </c>
      <c r="AC34" s="57">
        <f t="shared" si="16"/>
        <v>8.428</v>
      </c>
      <c r="AD34" s="57">
        <f t="shared" si="17"/>
        <v>35.149</v>
      </c>
      <c r="AE34" s="56">
        <f t="shared" si="18"/>
        <v>25529.07</v>
      </c>
      <c r="AF34" s="74"/>
      <c r="AG34" s="65">
        <v>186.4</v>
      </c>
      <c r="AH34" s="66">
        <f t="shared" si="19"/>
        <v>3450.4</v>
      </c>
      <c r="AI34" s="78">
        <f t="shared" si="20"/>
        <v>68.548</v>
      </c>
      <c r="AJ34" s="85">
        <f t="shared" si="21"/>
        <v>72.251</v>
      </c>
      <c r="AK34" s="82">
        <f t="shared" si="2"/>
        <v>52476.62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4"/>
        <v>0</v>
      </c>
      <c r="AQ34" s="55">
        <f t="shared" si="27"/>
        <v>0</v>
      </c>
      <c r="AR34" s="85">
        <f t="shared" si="22"/>
        <v>35.149</v>
      </c>
      <c r="AS34" s="137">
        <f t="shared" si="23"/>
        <v>25529.07</v>
      </c>
      <c r="AT34" s="46">
        <f t="shared" si="24"/>
        <v>57.59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348.74</v>
      </c>
      <c r="E35" s="45">
        <v>13.81</v>
      </c>
      <c r="F35" s="98">
        <f t="shared" si="0"/>
        <v>4816.1</v>
      </c>
      <c r="G35" s="109">
        <v>163</v>
      </c>
      <c r="H35" s="47">
        <f t="shared" si="6"/>
        <v>2.14</v>
      </c>
      <c r="I35" s="132"/>
      <c r="J35" s="18"/>
      <c r="K35" s="18"/>
      <c r="L35" s="60"/>
      <c r="M35" s="144">
        <f t="shared" si="7"/>
        <v>0.018</v>
      </c>
      <c r="N35" s="141">
        <f t="shared" si="8"/>
        <v>13.311</v>
      </c>
      <c r="O35" s="142">
        <f t="shared" si="9"/>
        <v>121.236</v>
      </c>
      <c r="P35" s="102"/>
      <c r="Q35" s="52">
        <v>20.577</v>
      </c>
      <c r="R35" s="45">
        <v>726.31</v>
      </c>
      <c r="S35" s="56">
        <f t="shared" si="1"/>
        <v>14945.28</v>
      </c>
      <c r="T35" s="44">
        <f t="shared" si="10"/>
        <v>85.184</v>
      </c>
      <c r="U35" s="44">
        <v>64.607</v>
      </c>
      <c r="V35" s="45">
        <v>726.31</v>
      </c>
      <c r="W35" s="56">
        <f t="shared" si="11"/>
        <v>46924.71</v>
      </c>
      <c r="X35" s="44">
        <f t="shared" si="12"/>
        <v>64.607</v>
      </c>
      <c r="Y35" s="45">
        <v>726.31</v>
      </c>
      <c r="Z35" s="46">
        <f t="shared" si="13"/>
        <v>46924.71</v>
      </c>
      <c r="AA35" s="56">
        <f t="shared" si="14"/>
        <v>66686.15</v>
      </c>
      <c r="AB35" s="47">
        <f t="shared" si="15"/>
        <v>0</v>
      </c>
      <c r="AC35" s="57">
        <f t="shared" si="16"/>
        <v>6.631</v>
      </c>
      <c r="AD35" s="57">
        <f t="shared" si="17"/>
        <v>27.208</v>
      </c>
      <c r="AE35" s="56">
        <f t="shared" si="18"/>
        <v>19761.44</v>
      </c>
      <c r="AF35" s="74"/>
      <c r="AG35" s="65"/>
      <c r="AH35" s="66">
        <f t="shared" si="19"/>
        <v>3525.3</v>
      </c>
      <c r="AI35" s="78">
        <f t="shared" si="20"/>
        <v>64.607</v>
      </c>
      <c r="AJ35" s="85">
        <f t="shared" si="21"/>
        <v>64.607</v>
      </c>
      <c r="AK35" s="82">
        <f t="shared" si="2"/>
        <v>46924.71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4"/>
        <v>0</v>
      </c>
      <c r="AQ35" s="55">
        <f t="shared" si="27"/>
        <v>0</v>
      </c>
      <c r="AR35" s="85">
        <f t="shared" si="22"/>
        <v>27.208</v>
      </c>
      <c r="AS35" s="137">
        <f t="shared" si="23"/>
        <v>19761.44</v>
      </c>
      <c r="AT35" s="46">
        <f t="shared" si="24"/>
        <v>56.67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512.92</v>
      </c>
      <c r="E36" s="45">
        <v>13.81</v>
      </c>
      <c r="F36" s="98">
        <f t="shared" si="0"/>
        <v>7083.43</v>
      </c>
      <c r="G36" s="109">
        <v>150</v>
      </c>
      <c r="H36" s="47">
        <f t="shared" si="6"/>
        <v>3.42</v>
      </c>
      <c r="I36" s="132"/>
      <c r="J36" s="18"/>
      <c r="K36" s="18"/>
      <c r="L36" s="60"/>
      <c r="M36" s="144">
        <f t="shared" si="7"/>
        <v>0.019</v>
      </c>
      <c r="N36" s="119">
        <f t="shared" si="8"/>
        <v>13.613</v>
      </c>
      <c r="O36" s="87">
        <f t="shared" si="9"/>
        <v>199.072</v>
      </c>
      <c r="P36" s="102"/>
      <c r="Q36" s="52">
        <v>31.36</v>
      </c>
      <c r="R36" s="45">
        <v>726.31</v>
      </c>
      <c r="S36" s="56">
        <f t="shared" si="1"/>
        <v>22777.08</v>
      </c>
      <c r="T36" s="44">
        <f t="shared" si="10"/>
        <v>98.7</v>
      </c>
      <c r="U36" s="44">
        <v>67.34</v>
      </c>
      <c r="V36" s="45">
        <v>726.31</v>
      </c>
      <c r="W36" s="56">
        <f t="shared" si="11"/>
        <v>48909.72</v>
      </c>
      <c r="X36" s="44">
        <f t="shared" si="12"/>
        <v>67.34</v>
      </c>
      <c r="Y36" s="45">
        <v>726.31</v>
      </c>
      <c r="Z36" s="46">
        <f t="shared" si="13"/>
        <v>48909.72</v>
      </c>
      <c r="AA36" s="56">
        <f t="shared" si="14"/>
        <v>78770.5</v>
      </c>
      <c r="AB36" s="47">
        <f t="shared" si="15"/>
        <v>0</v>
      </c>
      <c r="AC36" s="57">
        <f t="shared" si="16"/>
        <v>9.753</v>
      </c>
      <c r="AD36" s="57">
        <f t="shared" si="17"/>
        <v>41.113</v>
      </c>
      <c r="AE36" s="56">
        <f t="shared" si="18"/>
        <v>29860.78</v>
      </c>
      <c r="AF36" s="74"/>
      <c r="AG36" s="65"/>
      <c r="AH36" s="66">
        <f t="shared" si="19"/>
        <v>3593</v>
      </c>
      <c r="AI36" s="78">
        <f t="shared" si="20"/>
        <v>67.34</v>
      </c>
      <c r="AJ36" s="85">
        <f t="shared" si="21"/>
        <v>67.34</v>
      </c>
      <c r="AK36" s="82">
        <f t="shared" si="2"/>
        <v>48909.72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4"/>
        <v>0</v>
      </c>
      <c r="AQ36" s="55">
        <f t="shared" si="27"/>
        <v>0</v>
      </c>
      <c r="AR36" s="85">
        <f t="shared" si="22"/>
        <v>41.113</v>
      </c>
      <c r="AS36" s="137">
        <f t="shared" si="23"/>
        <v>29860.78</v>
      </c>
      <c r="AT36" s="46">
        <f t="shared" si="24"/>
        <v>58.22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482.8</v>
      </c>
      <c r="E37" s="45">
        <v>13.81</v>
      </c>
      <c r="F37" s="98">
        <f t="shared" si="0"/>
        <v>6667.47</v>
      </c>
      <c r="G37" s="109">
        <v>143</v>
      </c>
      <c r="H37" s="47">
        <f t="shared" si="6"/>
        <v>3.38</v>
      </c>
      <c r="I37" s="132"/>
      <c r="J37" s="18"/>
      <c r="K37" s="18"/>
      <c r="L37" s="60"/>
      <c r="M37" s="144">
        <f t="shared" si="7"/>
        <v>0.018</v>
      </c>
      <c r="N37" s="119">
        <f t="shared" si="8"/>
        <v>13.05</v>
      </c>
      <c r="O37" s="87">
        <f t="shared" si="9"/>
        <v>214.998</v>
      </c>
      <c r="P37" s="102"/>
      <c r="Q37" s="52">
        <v>33.15</v>
      </c>
      <c r="R37" s="45">
        <v>726.31</v>
      </c>
      <c r="S37" s="56">
        <f t="shared" si="1"/>
        <v>24077.18</v>
      </c>
      <c r="T37" s="44">
        <f t="shared" si="10"/>
        <v>97.43</v>
      </c>
      <c r="U37" s="44">
        <v>64.28</v>
      </c>
      <c r="V37" s="45">
        <v>726.31</v>
      </c>
      <c r="W37" s="56">
        <f t="shared" si="11"/>
        <v>46687.21</v>
      </c>
      <c r="X37" s="44">
        <f t="shared" si="12"/>
        <v>64.28</v>
      </c>
      <c r="Y37" s="45">
        <v>726.31</v>
      </c>
      <c r="Z37" s="46">
        <f t="shared" si="13"/>
        <v>46687.21</v>
      </c>
      <c r="AA37" s="56">
        <f t="shared" si="14"/>
        <v>77431.91</v>
      </c>
      <c r="AB37" s="47">
        <f t="shared" si="15"/>
        <v>0</v>
      </c>
      <c r="AC37" s="57">
        <f t="shared" si="16"/>
        <v>9.18</v>
      </c>
      <c r="AD37" s="57">
        <f t="shared" si="17"/>
        <v>42.33</v>
      </c>
      <c r="AE37" s="56">
        <f t="shared" si="18"/>
        <v>30744.7</v>
      </c>
      <c r="AF37" s="74"/>
      <c r="AG37" s="65"/>
      <c r="AH37" s="66">
        <f t="shared" si="19"/>
        <v>3577.6</v>
      </c>
      <c r="AI37" s="78">
        <f t="shared" si="20"/>
        <v>64.28</v>
      </c>
      <c r="AJ37" s="85">
        <f t="shared" si="21"/>
        <v>64.28</v>
      </c>
      <c r="AK37" s="82">
        <f t="shared" si="2"/>
        <v>46687.21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4"/>
        <v>0</v>
      </c>
      <c r="AQ37" s="55">
        <f t="shared" si="27"/>
        <v>0</v>
      </c>
      <c r="AR37" s="85">
        <f t="shared" si="22"/>
        <v>42.33</v>
      </c>
      <c r="AS37" s="137">
        <f t="shared" si="23"/>
        <v>30744.7</v>
      </c>
      <c r="AT37" s="46">
        <f t="shared" si="24"/>
        <v>63.68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382.33</v>
      </c>
      <c r="E38" s="45">
        <v>13.81</v>
      </c>
      <c r="F38" s="98">
        <f t="shared" si="0"/>
        <v>5279.98</v>
      </c>
      <c r="G38" s="109">
        <v>213</v>
      </c>
      <c r="H38" s="47">
        <f t="shared" si="6"/>
        <v>1.79</v>
      </c>
      <c r="I38" s="132"/>
      <c r="J38" s="18"/>
      <c r="K38" s="18"/>
      <c r="L38" s="60"/>
      <c r="M38" s="144">
        <f t="shared" si="7"/>
        <v>0.019</v>
      </c>
      <c r="N38" s="119">
        <f t="shared" si="8"/>
        <v>13.919</v>
      </c>
      <c r="O38" s="87">
        <f t="shared" si="9"/>
        <v>103.644</v>
      </c>
      <c r="P38" s="102"/>
      <c r="Q38" s="52">
        <v>23.125</v>
      </c>
      <c r="R38" s="45">
        <v>726.31</v>
      </c>
      <c r="S38" s="56">
        <f t="shared" si="1"/>
        <v>16795.92</v>
      </c>
      <c r="T38" s="44">
        <f t="shared" si="10"/>
        <v>108.791</v>
      </c>
      <c r="U38" s="44">
        <v>85.666</v>
      </c>
      <c r="V38" s="45">
        <v>726.31</v>
      </c>
      <c r="W38" s="56">
        <f t="shared" si="11"/>
        <v>62220.07</v>
      </c>
      <c r="X38" s="44">
        <f t="shared" si="12"/>
        <v>85.666</v>
      </c>
      <c r="Y38" s="45">
        <v>726.31</v>
      </c>
      <c r="Z38" s="46">
        <f t="shared" si="13"/>
        <v>62220.07</v>
      </c>
      <c r="AA38" s="56">
        <f t="shared" si="14"/>
        <v>84296.26</v>
      </c>
      <c r="AB38" s="47">
        <f t="shared" si="15"/>
        <v>0</v>
      </c>
      <c r="AC38" s="57">
        <f t="shared" si="16"/>
        <v>7.27</v>
      </c>
      <c r="AD38" s="57">
        <f t="shared" si="17"/>
        <v>30.395</v>
      </c>
      <c r="AE38" s="56">
        <f t="shared" si="18"/>
        <v>22076.19</v>
      </c>
      <c r="AF38" s="74"/>
      <c r="AG38" s="65"/>
      <c r="AH38" s="66">
        <f t="shared" si="19"/>
        <v>4470.1</v>
      </c>
      <c r="AI38" s="78">
        <f t="shared" si="20"/>
        <v>85.666</v>
      </c>
      <c r="AJ38" s="85">
        <f t="shared" si="21"/>
        <v>85.666</v>
      </c>
      <c r="AK38" s="82">
        <f t="shared" si="2"/>
        <v>62220.07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4"/>
        <v>0</v>
      </c>
      <c r="AQ38" s="55">
        <f t="shared" si="27"/>
        <v>0</v>
      </c>
      <c r="AR38" s="85">
        <f t="shared" si="22"/>
        <v>30.395</v>
      </c>
      <c r="AS38" s="137">
        <f t="shared" si="23"/>
        <v>22076.19</v>
      </c>
      <c r="AT38" s="46">
        <f t="shared" si="24"/>
        <v>57.74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494.6</v>
      </c>
      <c r="E39" s="45">
        <v>13.81</v>
      </c>
      <c r="F39" s="98">
        <f t="shared" si="0"/>
        <v>6830.43</v>
      </c>
      <c r="G39" s="109">
        <v>212</v>
      </c>
      <c r="H39" s="47">
        <f t="shared" si="6"/>
        <v>2.33</v>
      </c>
      <c r="I39" s="132"/>
      <c r="J39" s="18"/>
      <c r="K39" s="18"/>
      <c r="L39" s="60"/>
      <c r="M39" s="144">
        <f t="shared" si="7"/>
        <v>0.023</v>
      </c>
      <c r="N39" s="119">
        <f t="shared" si="8"/>
        <v>17.021</v>
      </c>
      <c r="O39" s="87">
        <f t="shared" si="9"/>
        <v>136.714</v>
      </c>
      <c r="P39" s="102"/>
      <c r="Q39" s="52">
        <v>30.501</v>
      </c>
      <c r="R39" s="45">
        <v>726.31</v>
      </c>
      <c r="S39" s="56">
        <f t="shared" si="1"/>
        <v>22153.18</v>
      </c>
      <c r="T39" s="44">
        <f t="shared" si="10"/>
        <v>159.212</v>
      </c>
      <c r="U39" s="44">
        <v>128.711</v>
      </c>
      <c r="V39" s="45">
        <v>726.31</v>
      </c>
      <c r="W39" s="56">
        <f t="shared" si="11"/>
        <v>93484.09</v>
      </c>
      <c r="X39" s="44">
        <f t="shared" si="12"/>
        <v>128.711</v>
      </c>
      <c r="Y39" s="45">
        <v>726.31</v>
      </c>
      <c r="Z39" s="46">
        <f t="shared" si="13"/>
        <v>93484.09</v>
      </c>
      <c r="AA39" s="56">
        <f t="shared" si="14"/>
        <v>122467.49</v>
      </c>
      <c r="AB39" s="47">
        <f t="shared" si="15"/>
        <v>0</v>
      </c>
      <c r="AC39" s="57">
        <f t="shared" si="16"/>
        <v>9.404</v>
      </c>
      <c r="AD39" s="57">
        <f t="shared" si="17"/>
        <v>39.905</v>
      </c>
      <c r="AE39" s="56">
        <f t="shared" si="18"/>
        <v>28983.4</v>
      </c>
      <c r="AF39" s="74"/>
      <c r="AG39" s="65"/>
      <c r="AH39" s="66">
        <f t="shared" si="19"/>
        <v>5492.4</v>
      </c>
      <c r="AI39" s="78">
        <f t="shared" si="20"/>
        <v>128.711</v>
      </c>
      <c r="AJ39" s="85">
        <f t="shared" si="21"/>
        <v>128.711</v>
      </c>
      <c r="AK39" s="82">
        <f t="shared" si="2"/>
        <v>93484.09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4"/>
        <v>0</v>
      </c>
      <c r="AQ39" s="55">
        <f t="shared" si="27"/>
        <v>0</v>
      </c>
      <c r="AR39" s="85">
        <f t="shared" si="22"/>
        <v>39.905</v>
      </c>
      <c r="AS39" s="137">
        <f t="shared" si="23"/>
        <v>28983.4</v>
      </c>
      <c r="AT39" s="46">
        <f t="shared" si="24"/>
        <v>58.6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298.68</v>
      </c>
      <c r="E40" s="45">
        <v>13.81</v>
      </c>
      <c r="F40" s="98">
        <f t="shared" si="0"/>
        <v>4124.77</v>
      </c>
      <c r="G40" s="109">
        <v>133</v>
      </c>
      <c r="H40" s="47">
        <f t="shared" si="6"/>
        <v>2.25</v>
      </c>
      <c r="I40" s="132"/>
      <c r="J40" s="18"/>
      <c r="K40" s="18"/>
      <c r="L40" s="60"/>
      <c r="M40" s="144">
        <f t="shared" si="7"/>
        <v>0.026</v>
      </c>
      <c r="N40" s="119">
        <f t="shared" si="8"/>
        <v>18.798</v>
      </c>
      <c r="O40" s="87">
        <f t="shared" si="9"/>
        <v>130.692</v>
      </c>
      <c r="P40" s="102"/>
      <c r="Q40" s="52">
        <v>18.253</v>
      </c>
      <c r="R40" s="45">
        <v>726.31</v>
      </c>
      <c r="S40" s="56">
        <f t="shared" si="1"/>
        <v>13257.34</v>
      </c>
      <c r="T40" s="44">
        <f t="shared" si="10"/>
        <v>101.424</v>
      </c>
      <c r="U40" s="44">
        <v>83.171</v>
      </c>
      <c r="V40" s="45">
        <v>726.31</v>
      </c>
      <c r="W40" s="56">
        <f t="shared" si="11"/>
        <v>60407.93</v>
      </c>
      <c r="X40" s="44">
        <f t="shared" si="12"/>
        <v>83.171</v>
      </c>
      <c r="Y40" s="45">
        <v>726.31</v>
      </c>
      <c r="Z40" s="46">
        <f t="shared" si="13"/>
        <v>60407.93</v>
      </c>
      <c r="AA40" s="56">
        <f t="shared" si="14"/>
        <v>77789.98</v>
      </c>
      <c r="AB40" s="47">
        <f t="shared" si="15"/>
        <v>0</v>
      </c>
      <c r="AC40" s="57">
        <f t="shared" si="16"/>
        <v>5.679</v>
      </c>
      <c r="AD40" s="57">
        <f t="shared" si="17"/>
        <v>23.932</v>
      </c>
      <c r="AE40" s="56">
        <f t="shared" si="18"/>
        <v>17382.05</v>
      </c>
      <c r="AF40" s="74"/>
      <c r="AG40" s="65"/>
      <c r="AH40" s="66">
        <f t="shared" si="19"/>
        <v>3213.5</v>
      </c>
      <c r="AI40" s="78">
        <f t="shared" si="20"/>
        <v>83.171</v>
      </c>
      <c r="AJ40" s="85">
        <f t="shared" si="21"/>
        <v>83.171</v>
      </c>
      <c r="AK40" s="82">
        <f t="shared" si="2"/>
        <v>60407.93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4"/>
        <v>0</v>
      </c>
      <c r="AQ40" s="55">
        <f t="shared" si="27"/>
        <v>0</v>
      </c>
      <c r="AR40" s="85">
        <f t="shared" si="22"/>
        <v>23.932</v>
      </c>
      <c r="AS40" s="137">
        <f t="shared" si="23"/>
        <v>17382.05</v>
      </c>
      <c r="AT40" s="46">
        <f t="shared" si="24"/>
        <v>58.2</v>
      </c>
      <c r="AU40" s="1">
        <v>31</v>
      </c>
      <c r="AV40" s="150" t="s">
        <v>43</v>
      </c>
    </row>
    <row r="41" spans="1:48" ht="12.75">
      <c r="A41" s="1">
        <v>32</v>
      </c>
      <c r="B41" s="154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6"/>
        <v>4.2</v>
      </c>
      <c r="I41" s="132"/>
      <c r="J41" s="18"/>
      <c r="K41" s="18"/>
      <c r="L41" s="60"/>
      <c r="M41" s="144">
        <f t="shared" si="7"/>
        <v>0.032</v>
      </c>
      <c r="N41" s="119">
        <f t="shared" si="8"/>
        <v>23.055</v>
      </c>
      <c r="O41" s="87">
        <f t="shared" si="9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10"/>
        <v>131.147</v>
      </c>
      <c r="U41" s="44">
        <v>104.527</v>
      </c>
      <c r="V41" s="45">
        <v>726.31</v>
      </c>
      <c r="W41" s="56">
        <f t="shared" si="11"/>
        <v>75919.01</v>
      </c>
      <c r="X41" s="44">
        <f t="shared" si="12"/>
        <v>104.079</v>
      </c>
      <c r="Y41" s="45">
        <v>726.31</v>
      </c>
      <c r="Z41" s="46">
        <f t="shared" si="13"/>
        <v>75593.62</v>
      </c>
      <c r="AA41" s="56">
        <f t="shared" si="14"/>
        <v>102271.72</v>
      </c>
      <c r="AB41" s="47">
        <f t="shared" si="15"/>
        <v>0</v>
      </c>
      <c r="AC41" s="57">
        <f t="shared" si="16"/>
        <v>9.663</v>
      </c>
      <c r="AD41" s="57">
        <f t="shared" si="17"/>
        <v>36.283</v>
      </c>
      <c r="AE41" s="56">
        <f t="shared" si="18"/>
        <v>26352.71</v>
      </c>
      <c r="AF41" s="74"/>
      <c r="AG41" s="65">
        <v>14.1</v>
      </c>
      <c r="AH41" s="66">
        <f t="shared" si="19"/>
        <v>3278.8</v>
      </c>
      <c r="AI41" s="78">
        <f t="shared" si="20"/>
        <v>104.527</v>
      </c>
      <c r="AJ41" s="85">
        <f t="shared" si="21"/>
        <v>104.977</v>
      </c>
      <c r="AK41" s="82">
        <f t="shared" si="2"/>
        <v>76245.84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4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154" t="s">
        <v>45</v>
      </c>
      <c r="C42" s="35">
        <v>3237.8</v>
      </c>
      <c r="D42" s="13">
        <v>447.5</v>
      </c>
      <c r="E42" s="45">
        <v>13.81</v>
      </c>
      <c r="F42" s="98">
        <f t="shared" si="0"/>
        <v>6179.98</v>
      </c>
      <c r="G42" s="109">
        <v>116</v>
      </c>
      <c r="H42" s="47">
        <f t="shared" si="6"/>
        <v>3.86</v>
      </c>
      <c r="I42" s="132"/>
      <c r="J42" s="18"/>
      <c r="K42" s="18"/>
      <c r="L42" s="60"/>
      <c r="M42" s="144">
        <f t="shared" si="7"/>
        <v>0.027</v>
      </c>
      <c r="N42" s="119">
        <f t="shared" si="8"/>
        <v>19.73</v>
      </c>
      <c r="O42" s="87">
        <f t="shared" si="9"/>
        <v>225.469</v>
      </c>
      <c r="P42" s="102"/>
      <c r="Q42" s="52">
        <v>27.501</v>
      </c>
      <c r="R42" s="45">
        <v>726.31</v>
      </c>
      <c r="S42" s="56">
        <f t="shared" si="1"/>
        <v>19974.25</v>
      </c>
      <c r="T42" s="44">
        <f t="shared" si="10"/>
        <v>115.455</v>
      </c>
      <c r="U42" s="44">
        <v>87.954</v>
      </c>
      <c r="V42" s="45">
        <v>726.31</v>
      </c>
      <c r="W42" s="56">
        <f t="shared" si="11"/>
        <v>63881.87</v>
      </c>
      <c r="X42" s="44">
        <f t="shared" si="12"/>
        <v>87.954</v>
      </c>
      <c r="Y42" s="45">
        <v>726.31</v>
      </c>
      <c r="Z42" s="46">
        <f t="shared" si="13"/>
        <v>63881.87</v>
      </c>
      <c r="AA42" s="56">
        <f t="shared" si="14"/>
        <v>90036.29</v>
      </c>
      <c r="AB42" s="47">
        <f t="shared" si="15"/>
        <v>0</v>
      </c>
      <c r="AC42" s="57">
        <f t="shared" si="16"/>
        <v>8.509</v>
      </c>
      <c r="AD42" s="57">
        <f t="shared" si="17"/>
        <v>36.01</v>
      </c>
      <c r="AE42" s="56">
        <f t="shared" si="18"/>
        <v>26154.42</v>
      </c>
      <c r="AF42" s="74"/>
      <c r="AG42" s="65"/>
      <c r="AH42" s="66">
        <f t="shared" si="19"/>
        <v>3237.8</v>
      </c>
      <c r="AI42" s="78">
        <f t="shared" si="20"/>
        <v>87.954</v>
      </c>
      <c r="AJ42" s="85">
        <f t="shared" si="21"/>
        <v>87.954</v>
      </c>
      <c r="AK42" s="82">
        <f t="shared" si="2"/>
        <v>63881.87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4"/>
        <v>0</v>
      </c>
      <c r="AQ42" s="55">
        <f t="shared" si="27"/>
        <v>0</v>
      </c>
      <c r="AR42" s="85">
        <f t="shared" si="22"/>
        <v>36.01</v>
      </c>
      <c r="AS42" s="137">
        <f t="shared" si="23"/>
        <v>26154.42</v>
      </c>
      <c r="AT42" s="46">
        <f t="shared" si="24"/>
        <v>58.45</v>
      </c>
      <c r="AU42" s="1">
        <v>33</v>
      </c>
      <c r="AV42" s="2" t="s">
        <v>45</v>
      </c>
    </row>
    <row r="43" spans="1:48" ht="12.75">
      <c r="A43" s="1">
        <v>34</v>
      </c>
      <c r="B43" s="154" t="s">
        <v>46</v>
      </c>
      <c r="C43" s="35">
        <v>3306.9</v>
      </c>
      <c r="D43" s="13">
        <v>509.64</v>
      </c>
      <c r="E43" s="45">
        <v>13.81</v>
      </c>
      <c r="F43" s="98">
        <f t="shared" si="0"/>
        <v>7038.13</v>
      </c>
      <c r="G43" s="109">
        <v>150</v>
      </c>
      <c r="H43" s="47">
        <f t="shared" si="6"/>
        <v>3.4</v>
      </c>
      <c r="I43" s="132"/>
      <c r="J43" s="18"/>
      <c r="K43" s="18"/>
      <c r="L43" s="60"/>
      <c r="M43" s="144">
        <f t="shared" si="7"/>
        <v>0.026</v>
      </c>
      <c r="N43" s="119">
        <f t="shared" si="8"/>
        <v>19.147</v>
      </c>
      <c r="O43" s="87">
        <f t="shared" si="9"/>
        <v>198.074</v>
      </c>
      <c r="P43" s="102"/>
      <c r="Q43" s="52">
        <v>31.217</v>
      </c>
      <c r="R43" s="45">
        <v>726.31</v>
      </c>
      <c r="S43" s="56">
        <f t="shared" si="1"/>
        <v>22673.22</v>
      </c>
      <c r="T43" s="44">
        <f t="shared" si="10"/>
        <v>118.395</v>
      </c>
      <c r="U43" s="44">
        <v>87.178</v>
      </c>
      <c r="V43" s="45">
        <v>726.31</v>
      </c>
      <c r="W43" s="56">
        <f t="shared" si="11"/>
        <v>63318.25</v>
      </c>
      <c r="X43" s="44">
        <f t="shared" si="12"/>
        <v>86.669</v>
      </c>
      <c r="Y43" s="45">
        <v>726.31</v>
      </c>
      <c r="Z43" s="46">
        <f t="shared" si="13"/>
        <v>62948.56</v>
      </c>
      <c r="AA43" s="56">
        <f t="shared" si="14"/>
        <v>93029.41</v>
      </c>
      <c r="AB43" s="47">
        <f t="shared" si="15"/>
        <v>0</v>
      </c>
      <c r="AC43" s="57">
        <f t="shared" si="16"/>
        <v>9.69</v>
      </c>
      <c r="AD43" s="57">
        <f t="shared" si="17"/>
        <v>40.907</v>
      </c>
      <c r="AE43" s="56">
        <f t="shared" si="18"/>
        <v>29711.16</v>
      </c>
      <c r="AF43" s="74"/>
      <c r="AG43" s="65">
        <v>19.3</v>
      </c>
      <c r="AH43" s="66">
        <f t="shared" si="19"/>
        <v>3287.6</v>
      </c>
      <c r="AI43" s="78">
        <f t="shared" si="20"/>
        <v>87.178</v>
      </c>
      <c r="AJ43" s="85">
        <f t="shared" si="21"/>
        <v>87.69</v>
      </c>
      <c r="AK43" s="82">
        <f t="shared" si="2"/>
        <v>63690.12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4"/>
        <v>0</v>
      </c>
      <c r="AQ43" s="55">
        <f t="shared" si="27"/>
        <v>0</v>
      </c>
      <c r="AR43" s="85">
        <f t="shared" si="22"/>
        <v>40.907</v>
      </c>
      <c r="AS43" s="137">
        <f t="shared" si="23"/>
        <v>29711.16</v>
      </c>
      <c r="AT43" s="46">
        <f t="shared" si="24"/>
        <v>58.3</v>
      </c>
      <c r="AU43" s="1">
        <v>34</v>
      </c>
      <c r="AV43" s="2" t="s">
        <v>46</v>
      </c>
    </row>
    <row r="44" spans="1:48" ht="12.75">
      <c r="A44" s="1">
        <v>35</v>
      </c>
      <c r="B44" s="154" t="s">
        <v>47</v>
      </c>
      <c r="C44" s="35">
        <v>3324.8</v>
      </c>
      <c r="D44" s="13">
        <v>521.85</v>
      </c>
      <c r="E44" s="45">
        <v>13.81</v>
      </c>
      <c r="F44" s="98">
        <f t="shared" si="0"/>
        <v>7206.75</v>
      </c>
      <c r="G44" s="109">
        <v>138</v>
      </c>
      <c r="H44" s="47">
        <f t="shared" si="6"/>
        <v>3.78</v>
      </c>
      <c r="I44" s="132"/>
      <c r="J44" s="18"/>
      <c r="K44" s="18"/>
      <c r="L44" s="60"/>
      <c r="M44" s="144">
        <f t="shared" si="7"/>
        <v>0.023</v>
      </c>
      <c r="N44" s="119">
        <f t="shared" si="8"/>
        <v>16.545</v>
      </c>
      <c r="O44" s="87">
        <f t="shared" si="9"/>
        <v>219.998</v>
      </c>
      <c r="P44" s="102"/>
      <c r="Q44" s="52">
        <v>32.021</v>
      </c>
      <c r="R44" s="45">
        <v>726.31</v>
      </c>
      <c r="S44" s="56">
        <f t="shared" si="1"/>
        <v>23257.17</v>
      </c>
      <c r="T44" s="44">
        <f t="shared" si="10"/>
        <v>107.759</v>
      </c>
      <c r="U44" s="44">
        <v>75.738</v>
      </c>
      <c r="V44" s="45">
        <v>726.31</v>
      </c>
      <c r="W44" s="56">
        <f t="shared" si="11"/>
        <v>55009.27</v>
      </c>
      <c r="X44" s="44">
        <f t="shared" si="12"/>
        <v>75.303</v>
      </c>
      <c r="Y44" s="45">
        <v>726.31</v>
      </c>
      <c r="Z44" s="46">
        <f t="shared" si="13"/>
        <v>54693.32</v>
      </c>
      <c r="AA44" s="56">
        <f t="shared" si="14"/>
        <v>85472.89</v>
      </c>
      <c r="AB44" s="47">
        <f t="shared" si="15"/>
        <v>0</v>
      </c>
      <c r="AC44" s="57">
        <f t="shared" si="16"/>
        <v>9.922</v>
      </c>
      <c r="AD44" s="57">
        <f t="shared" si="17"/>
        <v>41.943</v>
      </c>
      <c r="AE44" s="56">
        <f t="shared" si="18"/>
        <v>30463.62</v>
      </c>
      <c r="AF44" s="74"/>
      <c r="AG44" s="65">
        <v>19.1</v>
      </c>
      <c r="AH44" s="66">
        <f t="shared" si="19"/>
        <v>3305.7</v>
      </c>
      <c r="AI44" s="78">
        <f t="shared" si="20"/>
        <v>75.738</v>
      </c>
      <c r="AJ44" s="85">
        <f t="shared" si="21"/>
        <v>76.176</v>
      </c>
      <c r="AK44" s="82">
        <f t="shared" si="2"/>
        <v>55327.39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4"/>
        <v>1.929</v>
      </c>
      <c r="AQ44" s="55">
        <f t="shared" si="27"/>
        <v>103.9</v>
      </c>
      <c r="AR44" s="85">
        <f t="shared" si="22"/>
        <v>41.8</v>
      </c>
      <c r="AS44" s="137">
        <f t="shared" si="23"/>
        <v>30359.72</v>
      </c>
      <c r="AT44" s="46">
        <f t="shared" si="24"/>
        <v>58.18</v>
      </c>
      <c r="AU44" s="1">
        <v>35</v>
      </c>
      <c r="AV44" s="2" t="s">
        <v>47</v>
      </c>
    </row>
    <row r="45" spans="1:48" ht="12.75">
      <c r="A45" s="1">
        <v>36</v>
      </c>
      <c r="B45" s="154" t="s">
        <v>48</v>
      </c>
      <c r="C45" s="35">
        <v>2706.2</v>
      </c>
      <c r="D45" s="13">
        <v>260.88</v>
      </c>
      <c r="E45" s="45">
        <v>13.81</v>
      </c>
      <c r="F45" s="98">
        <f t="shared" si="0"/>
        <v>3602.75</v>
      </c>
      <c r="G45" s="109">
        <v>109</v>
      </c>
      <c r="H45" s="47">
        <f t="shared" si="6"/>
        <v>2.39</v>
      </c>
      <c r="I45" s="132"/>
      <c r="J45" s="18"/>
      <c r="K45" s="18"/>
      <c r="L45" s="60"/>
      <c r="M45" s="144">
        <f t="shared" si="7"/>
        <v>0.022</v>
      </c>
      <c r="N45" s="119">
        <f t="shared" si="8"/>
        <v>15.816</v>
      </c>
      <c r="O45" s="87">
        <f t="shared" si="9"/>
        <v>139.358</v>
      </c>
      <c r="P45" s="102"/>
      <c r="Q45" s="52">
        <v>15.954</v>
      </c>
      <c r="R45" s="45">
        <v>726.31</v>
      </c>
      <c r="S45" s="56">
        <f t="shared" si="1"/>
        <v>11587.55</v>
      </c>
      <c r="T45" s="44">
        <f t="shared" si="10"/>
        <v>74.885</v>
      </c>
      <c r="U45" s="44">
        <v>58.931</v>
      </c>
      <c r="V45" s="45">
        <v>726.31</v>
      </c>
      <c r="W45" s="56">
        <f t="shared" si="11"/>
        <v>42802.17</v>
      </c>
      <c r="X45" s="44">
        <f t="shared" si="12"/>
        <v>58.931</v>
      </c>
      <c r="Y45" s="45">
        <v>726.31</v>
      </c>
      <c r="Z45" s="46">
        <f t="shared" si="13"/>
        <v>42802.17</v>
      </c>
      <c r="AA45" s="56">
        <f t="shared" si="14"/>
        <v>57992.22</v>
      </c>
      <c r="AB45" s="47">
        <f t="shared" si="15"/>
        <v>0</v>
      </c>
      <c r="AC45" s="57">
        <f t="shared" si="16"/>
        <v>4.96</v>
      </c>
      <c r="AD45" s="57">
        <f t="shared" si="17"/>
        <v>20.914</v>
      </c>
      <c r="AE45" s="56">
        <f t="shared" si="18"/>
        <v>15190.05</v>
      </c>
      <c r="AF45" s="74"/>
      <c r="AG45" s="65"/>
      <c r="AH45" s="66">
        <f t="shared" si="19"/>
        <v>2706.2</v>
      </c>
      <c r="AI45" s="78">
        <f t="shared" si="20"/>
        <v>58.931</v>
      </c>
      <c r="AJ45" s="85">
        <f t="shared" si="21"/>
        <v>58.931</v>
      </c>
      <c r="AK45" s="82">
        <f t="shared" si="2"/>
        <v>42802.17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4"/>
        <v>0</v>
      </c>
      <c r="AQ45" s="55">
        <f t="shared" si="27"/>
        <v>0</v>
      </c>
      <c r="AR45" s="85">
        <f t="shared" si="22"/>
        <v>20.914</v>
      </c>
      <c r="AS45" s="137">
        <f t="shared" si="23"/>
        <v>15190.05</v>
      </c>
      <c r="AT45" s="46">
        <f t="shared" si="24"/>
        <v>58.23</v>
      </c>
      <c r="AU45" s="1">
        <v>36</v>
      </c>
      <c r="AV45" s="2" t="s">
        <v>48</v>
      </c>
    </row>
    <row r="46" spans="1:48" ht="12.75">
      <c r="A46" s="1">
        <v>37</v>
      </c>
      <c r="B46" s="154" t="s">
        <v>49</v>
      </c>
      <c r="C46" s="35">
        <v>2773.8</v>
      </c>
      <c r="D46" s="13">
        <v>299.28</v>
      </c>
      <c r="E46" s="45">
        <v>13.81</v>
      </c>
      <c r="F46" s="98">
        <f t="shared" si="0"/>
        <v>4133.06</v>
      </c>
      <c r="G46" s="109">
        <v>121</v>
      </c>
      <c r="H46" s="47">
        <f t="shared" si="6"/>
        <v>2.47</v>
      </c>
      <c r="I46" s="132"/>
      <c r="J46" s="18"/>
      <c r="K46" s="18"/>
      <c r="L46" s="60"/>
      <c r="M46" s="144">
        <f t="shared" si="7"/>
        <v>0.019</v>
      </c>
      <c r="N46" s="119">
        <f t="shared" si="8"/>
        <v>13.899</v>
      </c>
      <c r="O46" s="87">
        <f t="shared" si="9"/>
        <v>145.004</v>
      </c>
      <c r="P46" s="102"/>
      <c r="Q46" s="52">
        <v>18.467</v>
      </c>
      <c r="R46" s="45">
        <v>726.31</v>
      </c>
      <c r="S46" s="56">
        <f t="shared" si="1"/>
        <v>13412.77</v>
      </c>
      <c r="T46" s="44">
        <f t="shared" si="10"/>
        <v>71.547</v>
      </c>
      <c r="U46" s="44">
        <v>53.08</v>
      </c>
      <c r="V46" s="45">
        <v>726.31</v>
      </c>
      <c r="W46" s="56">
        <f t="shared" si="11"/>
        <v>38552.53</v>
      </c>
      <c r="X46" s="44">
        <f t="shared" si="12"/>
        <v>53.08</v>
      </c>
      <c r="Y46" s="45">
        <v>726.31</v>
      </c>
      <c r="Z46" s="46">
        <f t="shared" si="13"/>
        <v>38552.53</v>
      </c>
      <c r="AA46" s="56">
        <f t="shared" si="14"/>
        <v>56098</v>
      </c>
      <c r="AB46" s="47">
        <f t="shared" si="15"/>
        <v>0</v>
      </c>
      <c r="AC46" s="57">
        <f t="shared" si="16"/>
        <v>5.69</v>
      </c>
      <c r="AD46" s="57">
        <f t="shared" si="17"/>
        <v>24.157</v>
      </c>
      <c r="AE46" s="56">
        <f t="shared" si="18"/>
        <v>17545.47</v>
      </c>
      <c r="AF46" s="74"/>
      <c r="AG46" s="65"/>
      <c r="AH46" s="66">
        <f t="shared" si="19"/>
        <v>2773.8</v>
      </c>
      <c r="AI46" s="78">
        <f t="shared" si="20"/>
        <v>53.08</v>
      </c>
      <c r="AJ46" s="85">
        <f t="shared" si="21"/>
        <v>53.08</v>
      </c>
      <c r="AK46" s="82">
        <f t="shared" si="2"/>
        <v>38552.53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4"/>
        <v>0</v>
      </c>
      <c r="AQ46" s="55">
        <f t="shared" si="27"/>
        <v>0</v>
      </c>
      <c r="AR46" s="85">
        <f t="shared" si="22"/>
        <v>24.157</v>
      </c>
      <c r="AS46" s="137">
        <f t="shared" si="23"/>
        <v>17545.47</v>
      </c>
      <c r="AT46" s="46">
        <f t="shared" si="24"/>
        <v>58.63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298.12</v>
      </c>
      <c r="E47" s="45">
        <v>13.81</v>
      </c>
      <c r="F47" s="98">
        <f t="shared" si="0"/>
        <v>4117.04</v>
      </c>
      <c r="G47" s="109">
        <v>136</v>
      </c>
      <c r="H47" s="47">
        <f t="shared" si="6"/>
        <v>2.19</v>
      </c>
      <c r="I47" s="132"/>
      <c r="J47" s="18"/>
      <c r="K47" s="18"/>
      <c r="L47" s="60"/>
      <c r="M47" s="144">
        <f t="shared" si="7"/>
        <v>0.025</v>
      </c>
      <c r="N47" s="119">
        <f t="shared" si="8"/>
        <v>17.852</v>
      </c>
      <c r="O47" s="87">
        <f t="shared" si="9"/>
        <v>136.951</v>
      </c>
      <c r="P47" s="102"/>
      <c r="Q47" s="52">
        <v>20.083</v>
      </c>
      <c r="R47" s="45">
        <v>726.31</v>
      </c>
      <c r="S47" s="56">
        <f t="shared" si="1"/>
        <v>14586.48</v>
      </c>
      <c r="T47" s="44">
        <f t="shared" si="10"/>
        <v>98.522</v>
      </c>
      <c r="U47" s="44">
        <v>78.439</v>
      </c>
      <c r="V47" s="45">
        <v>726.31</v>
      </c>
      <c r="W47" s="56">
        <f t="shared" si="11"/>
        <v>56971.03</v>
      </c>
      <c r="X47" s="44">
        <f t="shared" si="12"/>
        <v>74.892</v>
      </c>
      <c r="Y47" s="45">
        <v>726.31</v>
      </c>
      <c r="Z47" s="46">
        <f t="shared" si="13"/>
        <v>54394.81</v>
      </c>
      <c r="AA47" s="56">
        <f t="shared" si="14"/>
        <v>75674.24</v>
      </c>
      <c r="AB47" s="47">
        <f t="shared" si="15"/>
        <v>0</v>
      </c>
      <c r="AC47" s="57">
        <f t="shared" si="16"/>
        <v>5.668</v>
      </c>
      <c r="AD47" s="57">
        <f t="shared" si="17"/>
        <v>25.751</v>
      </c>
      <c r="AE47" s="56">
        <f t="shared" si="18"/>
        <v>18703.21</v>
      </c>
      <c r="AF47" s="74"/>
      <c r="AG47" s="65">
        <v>144.3</v>
      </c>
      <c r="AH47" s="66">
        <f t="shared" si="19"/>
        <v>3047</v>
      </c>
      <c r="AI47" s="78">
        <f t="shared" si="20"/>
        <v>78.439</v>
      </c>
      <c r="AJ47" s="85">
        <f t="shared" si="21"/>
        <v>82.154</v>
      </c>
      <c r="AK47" s="82">
        <f t="shared" si="2"/>
        <v>59669.27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4"/>
        <v>1.014</v>
      </c>
      <c r="AQ47" s="55">
        <f t="shared" si="27"/>
        <v>77.85</v>
      </c>
      <c r="AR47" s="85">
        <f t="shared" si="22"/>
        <v>25.644</v>
      </c>
      <c r="AS47" s="137">
        <f t="shared" si="23"/>
        <v>18625.36</v>
      </c>
      <c r="AT47" s="46">
        <f t="shared" si="24"/>
        <v>62.48</v>
      </c>
      <c r="AU47" s="1">
        <v>38</v>
      </c>
      <c r="AV47" s="149" t="s">
        <v>50</v>
      </c>
    </row>
    <row r="48" spans="1:48" ht="12.75">
      <c r="A48" s="3">
        <v>39</v>
      </c>
      <c r="B48" s="151" t="s">
        <v>51</v>
      </c>
      <c r="C48" s="35">
        <v>3181.6</v>
      </c>
      <c r="D48" s="13">
        <v>537.6</v>
      </c>
      <c r="E48" s="45">
        <v>13.81</v>
      </c>
      <c r="F48" s="98">
        <f t="shared" si="0"/>
        <v>7424.26</v>
      </c>
      <c r="G48" s="109">
        <v>128</v>
      </c>
      <c r="H48" s="47">
        <f t="shared" si="6"/>
        <v>4.2</v>
      </c>
      <c r="I48" s="132"/>
      <c r="J48" s="18"/>
      <c r="K48" s="18"/>
      <c r="L48" s="60"/>
      <c r="M48" s="144">
        <f t="shared" si="7"/>
        <v>0.03</v>
      </c>
      <c r="N48" s="119">
        <f t="shared" si="8"/>
        <v>22.112</v>
      </c>
      <c r="O48" s="87">
        <f t="shared" si="9"/>
        <v>217.301</v>
      </c>
      <c r="P48" s="102"/>
      <c r="Q48" s="52">
        <v>28.16</v>
      </c>
      <c r="R48" s="45">
        <v>726.31</v>
      </c>
      <c r="S48" s="56">
        <f t="shared" si="1"/>
        <v>20452.89</v>
      </c>
      <c r="T48" s="44">
        <f t="shared" si="10"/>
        <v>125.023</v>
      </c>
      <c r="U48" s="44">
        <v>96.863</v>
      </c>
      <c r="V48" s="45">
        <v>726.31</v>
      </c>
      <c r="W48" s="56">
        <f t="shared" si="11"/>
        <v>70352.57</v>
      </c>
      <c r="X48" s="44">
        <f t="shared" si="12"/>
        <v>92.512</v>
      </c>
      <c r="Y48" s="45">
        <v>726.31</v>
      </c>
      <c r="Z48" s="46">
        <f t="shared" si="13"/>
        <v>67192.39</v>
      </c>
      <c r="AA48" s="56">
        <f t="shared" si="14"/>
        <v>98229.8</v>
      </c>
      <c r="AB48" s="47">
        <f t="shared" si="15"/>
        <v>0</v>
      </c>
      <c r="AC48" s="57">
        <f t="shared" si="16"/>
        <v>10.222</v>
      </c>
      <c r="AD48" s="57">
        <f t="shared" si="17"/>
        <v>38.382</v>
      </c>
      <c r="AE48" s="56">
        <f t="shared" si="18"/>
        <v>27877.23</v>
      </c>
      <c r="AF48" s="74"/>
      <c r="AG48" s="65">
        <v>142.9</v>
      </c>
      <c r="AH48" s="66">
        <f t="shared" si="19"/>
        <v>3038.7</v>
      </c>
      <c r="AI48" s="78">
        <f t="shared" si="20"/>
        <v>96.863</v>
      </c>
      <c r="AJ48" s="85">
        <f t="shared" si="21"/>
        <v>101.418</v>
      </c>
      <c r="AK48" s="82">
        <f t="shared" si="2"/>
        <v>73660.91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4"/>
        <v>1.158</v>
      </c>
      <c r="AQ48" s="55">
        <f t="shared" si="27"/>
        <v>62.69</v>
      </c>
      <c r="AR48" s="85">
        <f t="shared" si="22"/>
        <v>38.296</v>
      </c>
      <c r="AS48" s="137">
        <f t="shared" si="23"/>
        <v>27814.54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336.56</v>
      </c>
      <c r="E49" s="45">
        <v>13.81</v>
      </c>
      <c r="F49" s="98">
        <f t="shared" si="0"/>
        <v>4647.89</v>
      </c>
      <c r="G49" s="109">
        <v>124</v>
      </c>
      <c r="H49" s="47">
        <f t="shared" si="6"/>
        <v>2.71</v>
      </c>
      <c r="I49" s="132"/>
      <c r="J49" s="18"/>
      <c r="K49" s="18"/>
      <c r="L49" s="60"/>
      <c r="M49" s="144">
        <f t="shared" si="7"/>
        <v>0.023</v>
      </c>
      <c r="N49" s="119">
        <f t="shared" si="8"/>
        <v>16.498</v>
      </c>
      <c r="O49" s="87">
        <f t="shared" si="9"/>
        <v>152.532</v>
      </c>
      <c r="P49" s="102"/>
      <c r="Q49" s="52">
        <v>19.857</v>
      </c>
      <c r="R49" s="45">
        <v>726.31</v>
      </c>
      <c r="S49" s="56">
        <f t="shared" si="1"/>
        <v>14422.34</v>
      </c>
      <c r="T49" s="44">
        <f t="shared" si="10"/>
        <v>82.558</v>
      </c>
      <c r="U49" s="44">
        <v>62.701</v>
      </c>
      <c r="V49" s="45">
        <v>726.31</v>
      </c>
      <c r="W49" s="56">
        <f t="shared" si="11"/>
        <v>45540.36</v>
      </c>
      <c r="X49" s="44">
        <f t="shared" si="12"/>
        <v>57.047</v>
      </c>
      <c r="Y49" s="45">
        <v>726.31</v>
      </c>
      <c r="Z49" s="46">
        <f t="shared" si="13"/>
        <v>41433.81</v>
      </c>
      <c r="AA49" s="56">
        <f t="shared" si="14"/>
        <v>64610.36</v>
      </c>
      <c r="AB49" s="47">
        <f t="shared" si="15"/>
        <v>0</v>
      </c>
      <c r="AC49" s="57">
        <f t="shared" si="16"/>
        <v>6.399</v>
      </c>
      <c r="AD49" s="57">
        <f t="shared" si="17"/>
        <v>26.256</v>
      </c>
      <c r="AE49" s="56">
        <f t="shared" si="18"/>
        <v>19070</v>
      </c>
      <c r="AF49" s="74"/>
      <c r="AG49" s="65">
        <v>248.9</v>
      </c>
      <c r="AH49" s="66">
        <f t="shared" si="19"/>
        <v>2511.4</v>
      </c>
      <c r="AI49" s="78">
        <f t="shared" si="20"/>
        <v>62.701</v>
      </c>
      <c r="AJ49" s="85">
        <f t="shared" si="21"/>
        <v>68.915</v>
      </c>
      <c r="AK49" s="82">
        <f t="shared" si="2"/>
        <v>50053.65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4"/>
        <v>2.894</v>
      </c>
      <c r="AQ49" s="55">
        <f t="shared" si="27"/>
        <v>155.99</v>
      </c>
      <c r="AR49" s="85">
        <f t="shared" si="22"/>
        <v>26.041</v>
      </c>
      <c r="AS49" s="137">
        <f t="shared" si="23"/>
        <v>18914.01</v>
      </c>
      <c r="AT49" s="46">
        <f t="shared" si="24"/>
        <v>56.2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398.56</v>
      </c>
      <c r="E50" s="45">
        <v>13.81</v>
      </c>
      <c r="F50" s="98">
        <f t="shared" si="0"/>
        <v>5504.11</v>
      </c>
      <c r="G50" s="111">
        <v>149</v>
      </c>
      <c r="H50" s="47">
        <f t="shared" si="6"/>
        <v>2.67</v>
      </c>
      <c r="I50" s="132"/>
      <c r="J50" s="18"/>
      <c r="K50" s="18"/>
      <c r="L50" s="60"/>
      <c r="M50" s="144">
        <f t="shared" si="7"/>
        <v>0.024</v>
      </c>
      <c r="N50" s="119">
        <f t="shared" si="8"/>
        <v>17.102</v>
      </c>
      <c r="O50" s="87">
        <f t="shared" si="9"/>
        <v>151.747</v>
      </c>
      <c r="P50" s="102"/>
      <c r="Q50" s="52">
        <v>23.603</v>
      </c>
      <c r="R50" s="45">
        <v>726.31</v>
      </c>
      <c r="S50" s="56">
        <f t="shared" si="1"/>
        <v>17143.09</v>
      </c>
      <c r="T50" s="44">
        <f t="shared" si="10"/>
        <v>105.014</v>
      </c>
      <c r="U50" s="44">
        <v>81.411</v>
      </c>
      <c r="V50" s="45">
        <v>726.31</v>
      </c>
      <c r="W50" s="56">
        <f t="shared" si="11"/>
        <v>59129.62</v>
      </c>
      <c r="X50" s="44">
        <f t="shared" si="12"/>
        <v>80.057</v>
      </c>
      <c r="Y50" s="45">
        <v>726.31</v>
      </c>
      <c r="Z50" s="46">
        <f t="shared" si="13"/>
        <v>58146.2</v>
      </c>
      <c r="AA50" s="56">
        <f t="shared" si="14"/>
        <v>81776.69</v>
      </c>
      <c r="AB50" s="47">
        <f t="shared" si="15"/>
        <v>0</v>
      </c>
      <c r="AC50" s="57">
        <f t="shared" si="16"/>
        <v>7.578</v>
      </c>
      <c r="AD50" s="57">
        <f t="shared" si="17"/>
        <v>31.181</v>
      </c>
      <c r="AE50" s="56">
        <f t="shared" si="18"/>
        <v>22647.07</v>
      </c>
      <c r="AF50" s="74"/>
      <c r="AG50" s="65">
        <v>57.5</v>
      </c>
      <c r="AH50" s="66">
        <f t="shared" si="19"/>
        <v>3400</v>
      </c>
      <c r="AI50" s="78">
        <f t="shared" si="20"/>
        <v>81.411</v>
      </c>
      <c r="AJ50" s="85">
        <f t="shared" si="21"/>
        <v>82.788</v>
      </c>
      <c r="AK50" s="82">
        <f t="shared" si="2"/>
        <v>60129.75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31.13</v>
      </c>
      <c r="AS50" s="137">
        <f t="shared" si="23"/>
        <v>22610.31</v>
      </c>
      <c r="AT50" s="46">
        <f t="shared" si="24"/>
        <v>56.73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426.71</v>
      </c>
      <c r="E51" s="45">
        <v>13.81</v>
      </c>
      <c r="F51" s="98">
        <f t="shared" si="0"/>
        <v>5892.87</v>
      </c>
      <c r="G51" s="111">
        <v>116</v>
      </c>
      <c r="H51" s="47">
        <f t="shared" si="6"/>
        <v>3.68</v>
      </c>
      <c r="I51" s="132"/>
      <c r="J51" s="18"/>
      <c r="K51" s="18"/>
      <c r="L51" s="60"/>
      <c r="M51" s="144">
        <f t="shared" si="7"/>
        <v>0.02</v>
      </c>
      <c r="N51" s="119">
        <f t="shared" si="8"/>
        <v>14.824</v>
      </c>
      <c r="O51" s="87">
        <f t="shared" si="9"/>
        <v>229.301</v>
      </c>
      <c r="P51" s="102"/>
      <c r="Q51" s="52">
        <v>28.509</v>
      </c>
      <c r="R51" s="45">
        <v>726.31</v>
      </c>
      <c r="S51" s="56">
        <f t="shared" si="1"/>
        <v>20706.37</v>
      </c>
      <c r="T51" s="44">
        <f t="shared" si="10"/>
        <v>108.088</v>
      </c>
      <c r="U51" s="44">
        <v>79.579</v>
      </c>
      <c r="V51" s="45">
        <v>726.31</v>
      </c>
      <c r="W51" s="56">
        <f t="shared" si="11"/>
        <v>57799.02</v>
      </c>
      <c r="X51" s="44">
        <f t="shared" si="12"/>
        <v>79.579</v>
      </c>
      <c r="Y51" s="45">
        <v>726.31</v>
      </c>
      <c r="Z51" s="46">
        <f t="shared" si="13"/>
        <v>57799.02</v>
      </c>
      <c r="AA51" s="56">
        <f t="shared" si="14"/>
        <v>84397.94</v>
      </c>
      <c r="AB51" s="47">
        <f t="shared" si="15"/>
        <v>0</v>
      </c>
      <c r="AC51" s="57">
        <f t="shared" si="16"/>
        <v>8.113</v>
      </c>
      <c r="AD51" s="57">
        <f t="shared" si="17"/>
        <v>36.622</v>
      </c>
      <c r="AE51" s="56">
        <f t="shared" si="18"/>
        <v>26598.92</v>
      </c>
      <c r="AF51" s="74"/>
      <c r="AG51" s="65"/>
      <c r="AH51" s="66">
        <f t="shared" si="19"/>
        <v>3899</v>
      </c>
      <c r="AI51" s="78">
        <f t="shared" si="20"/>
        <v>79.579</v>
      </c>
      <c r="AJ51" s="85">
        <f t="shared" si="21"/>
        <v>79.579</v>
      </c>
      <c r="AK51" s="82">
        <f t="shared" si="2"/>
        <v>57799.02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36.622</v>
      </c>
      <c r="AS51" s="137">
        <f t="shared" si="23"/>
        <v>26598.92</v>
      </c>
      <c r="AT51" s="46">
        <f t="shared" si="24"/>
        <v>62.33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543.72</v>
      </c>
      <c r="E52" s="45">
        <v>13.81</v>
      </c>
      <c r="F52" s="98">
        <f t="shared" si="0"/>
        <v>7508.77</v>
      </c>
      <c r="G52" s="109">
        <v>137</v>
      </c>
      <c r="H52" s="47">
        <f t="shared" si="6"/>
        <v>3.97</v>
      </c>
      <c r="I52" s="132"/>
      <c r="J52" s="18"/>
      <c r="K52" s="18"/>
      <c r="L52" s="60"/>
      <c r="M52" s="144">
        <f t="shared" si="7"/>
        <v>0.022</v>
      </c>
      <c r="N52" s="119">
        <f t="shared" si="8"/>
        <v>16.245</v>
      </c>
      <c r="O52" s="87">
        <f t="shared" si="9"/>
        <v>226.46</v>
      </c>
      <c r="P52" s="102"/>
      <c r="Q52" s="52">
        <v>32.378</v>
      </c>
      <c r="R52" s="45">
        <v>726.31</v>
      </c>
      <c r="S52" s="56">
        <f t="shared" si="1"/>
        <v>23516.47</v>
      </c>
      <c r="T52" s="44">
        <f t="shared" si="10"/>
        <v>118.936</v>
      </c>
      <c r="U52" s="44">
        <v>86.558</v>
      </c>
      <c r="V52" s="45">
        <v>726.31</v>
      </c>
      <c r="W52" s="56">
        <f t="shared" si="11"/>
        <v>62867.94</v>
      </c>
      <c r="X52" s="44">
        <f t="shared" si="12"/>
        <v>86.558</v>
      </c>
      <c r="Y52" s="45">
        <v>726.31</v>
      </c>
      <c r="Z52" s="46">
        <f t="shared" si="13"/>
        <v>62867.94</v>
      </c>
      <c r="AA52" s="56">
        <f t="shared" si="14"/>
        <v>93893</v>
      </c>
      <c r="AB52" s="47">
        <f t="shared" si="15"/>
        <v>0</v>
      </c>
      <c r="AC52" s="57">
        <f t="shared" si="16"/>
        <v>10.338</v>
      </c>
      <c r="AD52" s="57">
        <f t="shared" si="17"/>
        <v>42.716</v>
      </c>
      <c r="AE52" s="56">
        <f t="shared" si="18"/>
        <v>31025.06</v>
      </c>
      <c r="AF52" s="74"/>
      <c r="AG52" s="65"/>
      <c r="AH52" s="66">
        <f t="shared" si="19"/>
        <v>3870.1</v>
      </c>
      <c r="AI52" s="78">
        <f t="shared" si="20"/>
        <v>86.558</v>
      </c>
      <c r="AJ52" s="85">
        <f t="shared" si="21"/>
        <v>86.558</v>
      </c>
      <c r="AK52" s="82">
        <f t="shared" si="2"/>
        <v>62867.94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42.716</v>
      </c>
      <c r="AS52" s="137">
        <f t="shared" si="23"/>
        <v>31025.06</v>
      </c>
      <c r="AT52" s="46">
        <f t="shared" si="24"/>
        <v>57.06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619.25</v>
      </c>
      <c r="E53" s="45">
        <v>13.81</v>
      </c>
      <c r="F53" s="98">
        <f t="shared" si="0"/>
        <v>8551.84</v>
      </c>
      <c r="G53" s="109">
        <v>244</v>
      </c>
      <c r="H53" s="47">
        <f t="shared" si="6"/>
        <v>2.54</v>
      </c>
      <c r="I53" s="132"/>
      <c r="J53" s="18"/>
      <c r="K53" s="18"/>
      <c r="L53" s="60"/>
      <c r="M53" s="144">
        <f t="shared" si="7"/>
        <v>0.022</v>
      </c>
      <c r="N53" s="119">
        <f t="shared" si="8"/>
        <v>15.707</v>
      </c>
      <c r="O53" s="87">
        <f t="shared" si="9"/>
        <v>144.113</v>
      </c>
      <c r="P53" s="102"/>
      <c r="Q53" s="52">
        <v>36.64</v>
      </c>
      <c r="R53" s="45">
        <v>726.31</v>
      </c>
      <c r="S53" s="56">
        <f t="shared" si="1"/>
        <v>26612</v>
      </c>
      <c r="T53" s="44">
        <f t="shared" si="10"/>
        <v>177.14</v>
      </c>
      <c r="U53" s="44">
        <v>140.5</v>
      </c>
      <c r="V53" s="45">
        <v>726.31</v>
      </c>
      <c r="W53" s="56">
        <f t="shared" si="11"/>
        <v>102046.56</v>
      </c>
      <c r="X53" s="44">
        <f t="shared" si="12"/>
        <v>140.5</v>
      </c>
      <c r="Y53" s="45">
        <v>726.31</v>
      </c>
      <c r="Z53" s="46">
        <f t="shared" si="13"/>
        <v>102046.56</v>
      </c>
      <c r="AA53" s="56">
        <f t="shared" si="14"/>
        <v>137210.13</v>
      </c>
      <c r="AB53" s="47">
        <f t="shared" si="15"/>
        <v>0</v>
      </c>
      <c r="AC53" s="57">
        <f t="shared" si="16"/>
        <v>11.774</v>
      </c>
      <c r="AD53" s="57">
        <f t="shared" si="17"/>
        <v>48.414</v>
      </c>
      <c r="AE53" s="56">
        <f t="shared" si="18"/>
        <v>35163.57</v>
      </c>
      <c r="AF53" s="74"/>
      <c r="AG53" s="65"/>
      <c r="AH53" s="66">
        <f t="shared" si="19"/>
        <v>6496.8</v>
      </c>
      <c r="AI53" s="78">
        <f t="shared" si="20"/>
        <v>140.5</v>
      </c>
      <c r="AJ53" s="85">
        <f t="shared" si="21"/>
        <v>140.5</v>
      </c>
      <c r="AK53" s="82">
        <f t="shared" si="2"/>
        <v>102046.56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48.414</v>
      </c>
      <c r="AS53" s="137">
        <f t="shared" si="23"/>
        <v>35163.57</v>
      </c>
      <c r="AT53" s="46">
        <f t="shared" si="24"/>
        <v>56.78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615.5</v>
      </c>
      <c r="E54" s="45">
        <v>13.81</v>
      </c>
      <c r="F54" s="98">
        <f t="shared" si="0"/>
        <v>8500.06</v>
      </c>
      <c r="G54" s="109">
        <v>187</v>
      </c>
      <c r="H54" s="47">
        <f t="shared" si="6"/>
        <v>3.29</v>
      </c>
      <c r="I54" s="132"/>
      <c r="J54" s="18"/>
      <c r="K54" s="18"/>
      <c r="L54" s="60"/>
      <c r="M54" s="144">
        <f t="shared" si="7"/>
        <v>0.018</v>
      </c>
      <c r="N54" s="119">
        <f t="shared" si="8"/>
        <v>12.735</v>
      </c>
      <c r="O54" s="87">
        <f t="shared" si="9"/>
        <v>189.951</v>
      </c>
      <c r="P54" s="102"/>
      <c r="Q54" s="52">
        <v>37.203</v>
      </c>
      <c r="R54" s="45">
        <v>726.31</v>
      </c>
      <c r="S54" s="56">
        <f t="shared" si="1"/>
        <v>27020.91</v>
      </c>
      <c r="T54" s="44">
        <f t="shared" si="10"/>
        <v>156.556</v>
      </c>
      <c r="U54" s="44">
        <v>119.353</v>
      </c>
      <c r="V54" s="45">
        <v>726.31</v>
      </c>
      <c r="W54" s="56">
        <f t="shared" si="11"/>
        <v>86687.28</v>
      </c>
      <c r="X54" s="44">
        <f t="shared" si="12"/>
        <v>119.353</v>
      </c>
      <c r="Y54" s="45">
        <v>726.31</v>
      </c>
      <c r="Z54" s="46">
        <f t="shared" si="13"/>
        <v>86687.28</v>
      </c>
      <c r="AA54" s="56">
        <f t="shared" si="14"/>
        <v>122208.2</v>
      </c>
      <c r="AB54" s="47">
        <f t="shared" si="15"/>
        <v>0</v>
      </c>
      <c r="AC54" s="57">
        <f t="shared" si="16"/>
        <v>11.703</v>
      </c>
      <c r="AD54" s="57">
        <f t="shared" si="17"/>
        <v>48.906</v>
      </c>
      <c r="AE54" s="56">
        <f t="shared" si="18"/>
        <v>35520.92</v>
      </c>
      <c r="AF54" s="74"/>
      <c r="AG54" s="65"/>
      <c r="AH54" s="66">
        <f t="shared" si="19"/>
        <v>6807</v>
      </c>
      <c r="AI54" s="78">
        <f t="shared" si="20"/>
        <v>119.353</v>
      </c>
      <c r="AJ54" s="85">
        <f t="shared" si="21"/>
        <v>119.353</v>
      </c>
      <c r="AK54" s="82">
        <f t="shared" si="2"/>
        <v>86687.28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48.906</v>
      </c>
      <c r="AS54" s="137">
        <f t="shared" si="23"/>
        <v>35520.92</v>
      </c>
      <c r="AT54" s="46">
        <f t="shared" si="24"/>
        <v>57.71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1"/>
        <v>0</v>
      </c>
      <c r="X55" s="27"/>
      <c r="Y55" s="127"/>
      <c r="Z55" s="46">
        <f t="shared" si="13"/>
        <v>0</v>
      </c>
      <c r="AA55" s="56">
        <f t="shared" si="14"/>
        <v>0</v>
      </c>
      <c r="AB55" s="47">
        <f t="shared" si="15"/>
        <v>0</v>
      </c>
      <c r="AC55" s="57">
        <f t="shared" si="16"/>
        <v>0</v>
      </c>
      <c r="AD55" s="57">
        <f t="shared" si="17"/>
        <v>0</v>
      </c>
      <c r="AE55" s="56">
        <f t="shared" si="18"/>
        <v>0</v>
      </c>
      <c r="AF55" s="75"/>
      <c r="AG55" s="65"/>
      <c r="AH55" s="66">
        <f t="shared" si="19"/>
        <v>0</v>
      </c>
      <c r="AI55" s="20"/>
      <c r="AJ55" s="83"/>
      <c r="AK55" s="82">
        <f t="shared" si="2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20978.56</v>
      </c>
      <c r="E57" s="19"/>
      <c r="F57" s="96">
        <f>SUM(F10:F54)</f>
        <v>289713.94</v>
      </c>
      <c r="G57" s="125">
        <f>SUM(G10:G54)</f>
        <v>6770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1255.408</v>
      </c>
      <c r="R57" s="13"/>
      <c r="S57" s="56">
        <f>SUM(S10:S54)</f>
        <v>911815.38</v>
      </c>
      <c r="T57" s="20">
        <f>SUM(T10:T54)</f>
        <v>5017.257</v>
      </c>
      <c r="U57" s="20">
        <f>SUM(U10:U54)</f>
        <v>3761.849</v>
      </c>
      <c r="V57" s="55"/>
      <c r="W57" s="56">
        <f>SUM(W10:W54)</f>
        <v>2732268.57</v>
      </c>
      <c r="X57" s="78">
        <f>SUM(X10:X54)</f>
        <v>3708.272</v>
      </c>
      <c r="Y57" s="127"/>
      <c r="Z57" s="56">
        <f>SUM(Z10:Z54)</f>
        <v>2693355.04</v>
      </c>
      <c r="AA57" s="56">
        <f>SUM(AA10:AA54)</f>
        <v>3933795.92</v>
      </c>
      <c r="AB57" s="47"/>
      <c r="AC57" s="78">
        <f>SUM(AC10:AC54)</f>
        <v>398.882</v>
      </c>
      <c r="AD57" s="126">
        <f t="shared" si="17"/>
        <v>1654.29</v>
      </c>
      <c r="AE57" s="56">
        <f>SUM(AE10:AE54)</f>
        <v>1201527.35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3761.849</v>
      </c>
      <c r="AJ57" s="83">
        <f>SUM(AJ10:AJ55)</f>
        <v>3819.076</v>
      </c>
      <c r="AK57" s="82">
        <f>AJ57*726.31</f>
        <v>2773833.09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1652.227</v>
      </c>
      <c r="AS57" s="69">
        <f t="shared" si="29"/>
        <v>1200029.13</v>
      </c>
      <c r="AT57" s="69">
        <f t="shared" si="29"/>
        <v>2585.05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1067.63</v>
      </c>
      <c r="E59" s="45">
        <v>13.81</v>
      </c>
      <c r="F59" s="98">
        <f>D59*E59</f>
        <v>14743.97</v>
      </c>
      <c r="G59" s="109">
        <v>390</v>
      </c>
      <c r="H59" s="47">
        <f>D59/G59</f>
        <v>2.74</v>
      </c>
      <c r="I59" s="132"/>
      <c r="J59" s="18"/>
      <c r="K59" s="18"/>
      <c r="L59" s="60"/>
      <c r="M59" s="144">
        <f>U59/C59</f>
        <v>0.02</v>
      </c>
      <c r="N59" s="119">
        <f>Z59/AH59</f>
        <v>14.455</v>
      </c>
      <c r="O59" s="87">
        <f>AS59/G59</f>
        <v>157.894</v>
      </c>
      <c r="P59" s="102"/>
      <c r="Q59" s="52">
        <v>64.483</v>
      </c>
      <c r="R59" s="45">
        <v>726.31</v>
      </c>
      <c r="S59" s="56">
        <f>Q59*R59</f>
        <v>46834.65</v>
      </c>
      <c r="T59" s="44">
        <f>Q59+U59</f>
        <v>263.857</v>
      </c>
      <c r="U59" s="44">
        <v>199.374</v>
      </c>
      <c r="V59" s="45">
        <v>726.31</v>
      </c>
      <c r="W59" s="56">
        <f t="shared" si="11"/>
        <v>144807.33</v>
      </c>
      <c r="X59" s="44">
        <f>U59/C59*AH59</f>
        <v>199.163</v>
      </c>
      <c r="Y59" s="45">
        <v>726.31</v>
      </c>
      <c r="Z59" s="46">
        <f>X59*Y59</f>
        <v>144654.08</v>
      </c>
      <c r="AA59" s="56">
        <f>AE59+W59</f>
        <v>206386.07</v>
      </c>
      <c r="AB59" s="47">
        <f>L59*0.5</f>
        <v>0</v>
      </c>
      <c r="AC59" s="57">
        <f>F59/V59</f>
        <v>20.3</v>
      </c>
      <c r="AD59" s="57">
        <f>Q59+AC59</f>
        <v>84.783</v>
      </c>
      <c r="AE59" s="56">
        <f t="shared" si="18"/>
        <v>61578.74</v>
      </c>
      <c r="AF59" s="76"/>
      <c r="AG59" s="65"/>
      <c r="AH59" s="65">
        <v>10007</v>
      </c>
      <c r="AI59" s="78">
        <f>U59</f>
        <v>199.374</v>
      </c>
      <c r="AJ59" s="85">
        <f>AI59*C59/AH59</f>
        <v>199.585</v>
      </c>
      <c r="AK59" s="82">
        <f>AJ59*726.31</f>
        <v>144960.58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84.783</v>
      </c>
      <c r="AS59" s="137">
        <f>AE59-AQ59</f>
        <v>61578.74</v>
      </c>
      <c r="AT59" s="46">
        <f>AS59/D59</f>
        <v>57.68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22046.19</v>
      </c>
      <c r="E61" s="19"/>
      <c r="F61" s="113">
        <f>SUM(F57:F59)</f>
        <v>304457.91</v>
      </c>
      <c r="G61" s="112">
        <f>G57+G59</f>
        <v>7160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1319.891</v>
      </c>
      <c r="R61" s="13"/>
      <c r="S61" s="13">
        <f>S57+S59</f>
        <v>958650.03</v>
      </c>
      <c r="T61" s="20">
        <f>T57+T59</f>
        <v>5281.114</v>
      </c>
      <c r="U61" s="20">
        <f>U57+U59</f>
        <v>3961.223</v>
      </c>
      <c r="V61" s="13"/>
      <c r="W61" s="13">
        <f>W57+W59</f>
        <v>2877075.9</v>
      </c>
      <c r="X61" s="27">
        <f>SUM(X57:X59)</f>
        <v>3907.44</v>
      </c>
      <c r="Y61" s="28"/>
      <c r="Z61" s="27">
        <f>SUM(Z57:Z59)</f>
        <v>2838009.12</v>
      </c>
      <c r="AA61" s="18">
        <f>AA57+AA59</f>
        <v>4140181.99</v>
      </c>
      <c r="AB61" s="37"/>
      <c r="AC61" s="38">
        <f>AC57+AC59</f>
        <v>419.18</v>
      </c>
      <c r="AD61" s="37">
        <f>AD57+AD59</f>
        <v>1739.07</v>
      </c>
      <c r="AE61" s="55">
        <f>SUM(AE57:AE59)</f>
        <v>1263106.09</v>
      </c>
      <c r="AF61" s="75"/>
      <c r="AG61" s="65"/>
      <c r="AH61" s="32">
        <f>SUM(AH57:AH59)</f>
        <v>177475.1</v>
      </c>
      <c r="AI61" s="20">
        <f>AI57+AI59</f>
        <v>3961.223</v>
      </c>
      <c r="AJ61" s="20">
        <f aca="true" t="shared" si="30" ref="AJ61:AS61">AJ57+AJ59</f>
        <v>4018.661</v>
      </c>
      <c r="AK61" s="82">
        <f>AJ61*726.31</f>
        <v>2918793.67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1737.01</v>
      </c>
      <c r="AS61" s="20">
        <f t="shared" si="30"/>
        <v>1261607.87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171" t="s">
        <v>91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2012-04-24T07:00:23Z</cp:lastPrinted>
  <dcterms:created xsi:type="dcterms:W3CDTF">2007-11-09T11:35:30Z</dcterms:created>
  <dcterms:modified xsi:type="dcterms:W3CDTF">2012-04-27T07:48:52Z</dcterms:modified>
  <cp:category/>
  <cp:version/>
  <cp:contentType/>
  <cp:contentStatus/>
</cp:coreProperties>
</file>